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914" activeTab="0"/>
  </bookViews>
  <sheets>
    <sheet name="基本支出表 " sheetId="1" r:id="rId1"/>
  </sheets>
  <definedNames>
    <definedName name="_xlnm.Print_Area">#N/A</definedName>
    <definedName name="_xlnm.Print_Titles">#N/A</definedName>
    <definedName name="_xlnm.Print_Titles" localSheetId="0">'基本支出表 '!$1:$7</definedName>
    <definedName name="_xlnm._FilterDatabase" localSheetId="0" hidden="1">'基本支出表 '!$A$7:$IV$103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L3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12个退伍军人*8万=96万元</t>
        </r>
      </text>
    </comment>
    <comment ref="AL2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公共资源交易中心3人</t>
        </r>
      </text>
    </comment>
  </commentList>
</comments>
</file>

<file path=xl/sharedStrings.xml><?xml version="1.0" encoding="utf-8"?>
<sst xmlns="http://schemas.openxmlformats.org/spreadsheetml/2006/main" count="172" uniqueCount="158">
  <si>
    <t>2017年部门单位基本支出汇总表</t>
  </si>
  <si>
    <t>单位：万元</t>
  </si>
  <si>
    <t>单位名称</t>
  </si>
  <si>
    <t>人员情况</t>
  </si>
  <si>
    <t>工资福利支出</t>
  </si>
  <si>
    <t>对个人和家庭的补助</t>
  </si>
  <si>
    <t>一般商品服务支出</t>
  </si>
  <si>
    <t>总计</t>
  </si>
  <si>
    <t>编  制  人  数</t>
  </si>
  <si>
    <t>实    有    人    数</t>
  </si>
  <si>
    <t>工资性支出</t>
  </si>
  <si>
    <t>社会保障缴费</t>
  </si>
  <si>
    <t>其他工资福利支出</t>
  </si>
  <si>
    <t>合计</t>
  </si>
  <si>
    <t>公务员及参公离休津补贴</t>
  </si>
  <si>
    <t>全额事业离休绩效补贴</t>
  </si>
  <si>
    <t>公务员及参公退休津补贴</t>
  </si>
  <si>
    <t>全额事业退休绩效补贴</t>
  </si>
  <si>
    <t>抚恤金</t>
  </si>
  <si>
    <t>住房公积金</t>
  </si>
  <si>
    <t>其他对个人和家庭的补助</t>
  </si>
  <si>
    <t>办公费</t>
  </si>
  <si>
    <t>印刷费</t>
  </si>
  <si>
    <t>水费</t>
  </si>
  <si>
    <t>电费</t>
  </si>
  <si>
    <t>邮电费</t>
  </si>
  <si>
    <t>维修(护)费</t>
  </si>
  <si>
    <t>会议费</t>
  </si>
  <si>
    <t>培训费</t>
  </si>
  <si>
    <t>公务接待费</t>
  </si>
  <si>
    <t>工会经费</t>
  </si>
  <si>
    <t>福利费</t>
  </si>
  <si>
    <t>其他交通费用</t>
  </si>
  <si>
    <t>其他商品和服务支出</t>
  </si>
  <si>
    <t>合 计</t>
  </si>
  <si>
    <t>公务员及参公编制</t>
  </si>
  <si>
    <t>事业编制</t>
  </si>
  <si>
    <t>工勤编制</t>
  </si>
  <si>
    <t>自收自支</t>
  </si>
  <si>
    <t>在职人员</t>
  </si>
  <si>
    <t>离休人员</t>
  </si>
  <si>
    <t>退休人员</t>
  </si>
  <si>
    <t>基本工资</t>
  </si>
  <si>
    <t>规范性公务员津补贴</t>
  </si>
  <si>
    <t>规范性公务员津补贴提标</t>
  </si>
  <si>
    <t>特殊岗位津贴</t>
  </si>
  <si>
    <t>其他津补贴</t>
  </si>
  <si>
    <t>年终一个月工资奖</t>
  </si>
  <si>
    <t>绩效工资</t>
  </si>
  <si>
    <t>绩效工资提标</t>
  </si>
  <si>
    <t>机关事业单位养老保险</t>
  </si>
  <si>
    <t>职业年金</t>
  </si>
  <si>
    <t>医疗保险</t>
  </si>
  <si>
    <t>生育保险</t>
  </si>
  <si>
    <t>工伤保险</t>
  </si>
  <si>
    <t>定额补助</t>
  </si>
  <si>
    <t>工勤人员经费</t>
  </si>
  <si>
    <t>全额</t>
  </si>
  <si>
    <t>差额(定额）</t>
  </si>
  <si>
    <t>临时工人员</t>
  </si>
  <si>
    <t>公务员及参公</t>
  </si>
  <si>
    <t>全额事业</t>
  </si>
  <si>
    <t>差额（定额）</t>
  </si>
  <si>
    <t>**</t>
  </si>
  <si>
    <t>区委办</t>
  </si>
  <si>
    <t>人大办</t>
  </si>
  <si>
    <t>政府办</t>
  </si>
  <si>
    <t>政协办</t>
  </si>
  <si>
    <t>纪委</t>
  </si>
  <si>
    <t>组织部</t>
  </si>
  <si>
    <t>编办</t>
  </si>
  <si>
    <t>政法委</t>
  </si>
  <si>
    <t>区委610办</t>
  </si>
  <si>
    <t>宣传部</t>
  </si>
  <si>
    <t>统战部</t>
  </si>
  <si>
    <t>工商联</t>
  </si>
  <si>
    <t>老干局</t>
  </si>
  <si>
    <t>档案局</t>
  </si>
  <si>
    <t>总工会</t>
  </si>
  <si>
    <t>妇联</t>
  </si>
  <si>
    <t>团委</t>
  </si>
  <si>
    <t>信访局</t>
  </si>
  <si>
    <t>政务中心</t>
  </si>
  <si>
    <t>机关事务局</t>
  </si>
  <si>
    <t>接待办</t>
  </si>
  <si>
    <t>移民局</t>
  </si>
  <si>
    <t>控建拆违办</t>
  </si>
  <si>
    <t>长炼协作局</t>
  </si>
  <si>
    <t>岳化协作局</t>
  </si>
  <si>
    <t>发展和改革局</t>
  </si>
  <si>
    <t>财政局</t>
  </si>
  <si>
    <t>审计局</t>
  </si>
  <si>
    <t>司法局</t>
  </si>
  <si>
    <t>检察院</t>
  </si>
  <si>
    <t>法院</t>
  </si>
  <si>
    <t>机要保密局</t>
  </si>
  <si>
    <t>教体局机关</t>
  </si>
  <si>
    <t>乡镇教师</t>
  </si>
  <si>
    <t>一中</t>
  </si>
  <si>
    <t>文化旅游广电新闻出版局</t>
  </si>
  <si>
    <t>人防办</t>
  </si>
  <si>
    <t>科协</t>
  </si>
  <si>
    <t>临港产业新区云溪工作部</t>
  </si>
  <si>
    <t>农业局</t>
  </si>
  <si>
    <t>畜牧局</t>
  </si>
  <si>
    <t>林业局</t>
  </si>
  <si>
    <t>水利局</t>
  </si>
  <si>
    <t>堤委会</t>
  </si>
  <si>
    <t>农村经营服务站</t>
  </si>
  <si>
    <t>城管大队</t>
  </si>
  <si>
    <t>路灯管理所</t>
  </si>
  <si>
    <t>质监站</t>
  </si>
  <si>
    <t>墙改办</t>
  </si>
  <si>
    <t>保障性住房管理中心</t>
  </si>
  <si>
    <t>燃气办</t>
  </si>
  <si>
    <t>环卫绿化所</t>
  </si>
  <si>
    <t>住房和城乡建设管理局本级</t>
  </si>
  <si>
    <t>招投标办</t>
  </si>
  <si>
    <t>建管站</t>
  </si>
  <si>
    <t>交通运输局</t>
  </si>
  <si>
    <t>战备渡口</t>
  </si>
  <si>
    <t>农合办</t>
  </si>
  <si>
    <t>机关事业单位养老保险基金管理中心</t>
  </si>
  <si>
    <t>人力资源和社会保障局本级</t>
  </si>
  <si>
    <t>医保中心</t>
  </si>
  <si>
    <t>劳动监察大队</t>
  </si>
  <si>
    <t>就业局</t>
  </si>
  <si>
    <t>城乡社会养老保险中心</t>
  </si>
  <si>
    <t>社保局</t>
  </si>
  <si>
    <t>民政局机关本级</t>
  </si>
  <si>
    <t>永济乡卫生院</t>
  </si>
  <si>
    <t>中医院</t>
  </si>
  <si>
    <t>卫生综合执法局</t>
  </si>
  <si>
    <t>卫生和计划生育局本级</t>
  </si>
  <si>
    <t>长岭街道社区卫生服务中心</t>
  </si>
  <si>
    <t>路口中心卫生院</t>
  </si>
  <si>
    <t>疾病预防控制中心</t>
  </si>
  <si>
    <t>人民医院</t>
  </si>
  <si>
    <t>血防医院</t>
  </si>
  <si>
    <t>云溪镇卫生院</t>
  </si>
  <si>
    <t>道仁矶卫生院</t>
  </si>
  <si>
    <t>陆城镇卫生院</t>
  </si>
  <si>
    <t>血吸虫病预防站</t>
  </si>
  <si>
    <t>妇幼保健计划生育服务中心</t>
  </si>
  <si>
    <t>食品药品监督管理局本级</t>
  </si>
  <si>
    <t>安监局</t>
  </si>
  <si>
    <t>经济和信息化局</t>
  </si>
  <si>
    <t>供销联社</t>
  </si>
  <si>
    <t>城建投资管理中心</t>
  </si>
  <si>
    <t>静脉产业园管理中心</t>
  </si>
  <si>
    <t>退休人员津补贴补差</t>
  </si>
  <si>
    <t>绩效补贴</t>
  </si>
  <si>
    <t>乡镇补贴</t>
  </si>
  <si>
    <t>公车改革</t>
  </si>
  <si>
    <t>三类人员</t>
  </si>
  <si>
    <t>事业绩效补差</t>
  </si>
  <si>
    <t>预留工资</t>
  </si>
  <si>
    <t>职业年金挂帐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</si>
</sst>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&quot;??;@"/>
  </numFmts>
  <fonts count="48"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0" fontId="6" fillId="0" borderId="0">
      <alignment vertical="center"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4" fontId="2" fillId="0" borderId="0" xfId="22" applyNumberFormat="1" applyFont="1" applyFill="1" applyBorder="1" applyAlignment="1">
      <alignment horizontal="center" vertical="center" wrapText="1"/>
      <protection/>
    </xf>
    <xf numFmtId="176" fontId="2" fillId="0" borderId="0" xfId="2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44" fontId="3" fillId="0" borderId="0" xfId="22" applyNumberFormat="1" applyFont="1" applyFill="1" applyAlignment="1" applyProtection="1">
      <alignment horizontal="center" vertical="center" wrapText="1"/>
      <protection/>
    </xf>
    <xf numFmtId="49" fontId="3" fillId="0" borderId="0" xfId="22" applyNumberFormat="1" applyFont="1" applyFill="1" applyAlignment="1" applyProtection="1">
      <alignment horizontal="center" vertical="center" wrapText="1"/>
      <protection/>
    </xf>
    <xf numFmtId="44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44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22" applyNumberFormat="1" applyFont="1" applyFill="1" applyBorder="1" applyAlignment="1" applyProtection="1">
      <alignment horizontal="center" vertical="center" wrapText="1"/>
      <protection/>
    </xf>
    <xf numFmtId="49" fontId="2" fillId="0" borderId="12" xfId="22" applyNumberFormat="1" applyFont="1" applyFill="1" applyBorder="1" applyAlignment="1" applyProtection="1">
      <alignment horizontal="center" vertical="center" wrapText="1"/>
      <protection/>
    </xf>
    <xf numFmtId="4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4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4" xfId="22" applyNumberFormat="1" applyFont="1" applyFill="1" applyBorder="1" applyAlignment="1" applyProtection="1">
      <alignment horizontal="right" vertical="center" wrapText="1"/>
      <protection/>
    </xf>
    <xf numFmtId="3" fontId="2" fillId="0" borderId="11" xfId="22" applyNumberFormat="1" applyFont="1" applyFill="1" applyBorder="1" applyAlignment="1" applyProtection="1">
      <alignment horizontal="righ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49" fontId="2" fillId="0" borderId="17" xfId="22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9" fontId="2" fillId="0" borderId="15" xfId="22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22" applyNumberFormat="1" applyFont="1" applyFill="1" applyBorder="1" applyAlignment="1" applyProtection="1">
      <alignment horizontal="center" vertical="center" wrapText="1"/>
      <protection/>
    </xf>
    <xf numFmtId="4" fontId="2" fillId="0" borderId="14" xfId="22" applyNumberFormat="1" applyFont="1" applyFill="1" applyBorder="1" applyAlignment="1" applyProtection="1">
      <alignment horizontal="right" vertical="center" wrapText="1"/>
      <protection/>
    </xf>
    <xf numFmtId="4" fontId="2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2" fillId="0" borderId="13" xfId="2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Continuous" vertical="center" wrapText="1"/>
    </xf>
    <xf numFmtId="0" fontId="0" fillId="0" borderId="0" xfId="0" applyFont="1" applyFill="1" applyAlignment="1">
      <alignment vertical="center"/>
    </xf>
    <xf numFmtId="4" fontId="2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2" fillId="0" borderId="14" xfId="22" applyNumberFormat="1" applyFont="1" applyFill="1" applyBorder="1" applyAlignment="1" applyProtection="1">
      <alignment horizontal="right" vertical="center" wrapText="1"/>
      <protection/>
    </xf>
    <xf numFmtId="44" fontId="2" fillId="0" borderId="11" xfId="22" applyNumberFormat="1" applyFont="1" applyFill="1" applyBorder="1" applyAlignment="1">
      <alignment horizontal="center" vertical="center" wrapText="1"/>
      <protection/>
    </xf>
    <xf numFmtId="176" fontId="2" fillId="0" borderId="11" xfId="22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3"/>
  <sheetViews>
    <sheetView showGridLines="0" showZeros="0" tabSelected="1" workbookViewId="0" topLeftCell="A1">
      <pane xSplit="1" ySplit="8" topLeftCell="AA99" activePane="bottomRight" state="frozen"/>
      <selection pane="bottomRight" activeCell="AF10" sqref="AF10"/>
    </sheetView>
  </sheetViews>
  <sheetFormatPr defaultColWidth="9.16015625" defaultRowHeight="22.5" customHeight="1"/>
  <cols>
    <col min="1" max="1" width="14.5" style="3" customWidth="1"/>
    <col min="2" max="2" width="8.33203125" style="4" customWidth="1"/>
    <col min="3" max="4" width="6.66015625" style="4" customWidth="1"/>
    <col min="5" max="5" width="5.33203125" style="4" customWidth="1"/>
    <col min="6" max="6" width="5.16015625" style="5" customWidth="1"/>
    <col min="7" max="7" width="4.5" style="5" customWidth="1"/>
    <col min="8" max="8" width="6.33203125" style="4" customWidth="1"/>
    <col min="9" max="9" width="7" style="4" customWidth="1"/>
    <col min="10" max="10" width="5.83203125" style="4" customWidth="1"/>
    <col min="11" max="11" width="7.66015625" style="4" customWidth="1"/>
    <col min="12" max="12" width="5.5" style="4" customWidth="1"/>
    <col min="13" max="13" width="3.83203125" style="4" customWidth="1"/>
    <col min="14" max="14" width="3.5" style="4" customWidth="1"/>
    <col min="15" max="15" width="5.33203125" style="4" customWidth="1"/>
    <col min="16" max="16" width="5.16015625" style="4" customWidth="1"/>
    <col min="17" max="17" width="5" style="4" customWidth="1"/>
    <col min="18" max="19" width="4.5" style="6" customWidth="1"/>
    <col min="20" max="20" width="10.83203125" style="7" customWidth="1"/>
    <col min="21" max="21" width="10" style="7" customWidth="1"/>
    <col min="22" max="22" width="9.83203125" style="7" customWidth="1"/>
    <col min="23" max="23" width="9.33203125" style="7" customWidth="1"/>
    <col min="24" max="24" width="7.5" style="7" customWidth="1"/>
    <col min="25" max="25" width="5.5" style="7" customWidth="1"/>
    <col min="26" max="26" width="8" style="7" customWidth="1"/>
    <col min="27" max="27" width="10" style="7" customWidth="1"/>
    <col min="28" max="28" width="7.83203125" style="7" customWidth="1"/>
    <col min="29" max="29" width="11.5" style="8" customWidth="1"/>
    <col min="30" max="30" width="10.16015625" style="7" customWidth="1"/>
    <col min="31" max="31" width="10.5" style="8" customWidth="1"/>
    <col min="32" max="34" width="9.33203125" style="7" customWidth="1"/>
    <col min="35" max="35" width="10.5" style="7" customWidth="1"/>
    <col min="36" max="36" width="7.5" style="7" customWidth="1"/>
    <col min="37" max="37" width="5.33203125" style="7" customWidth="1"/>
    <col min="38" max="38" width="8" style="7" customWidth="1"/>
    <col min="39" max="39" width="10.16015625" style="9" customWidth="1"/>
    <col min="40" max="40" width="7.66015625" style="9" customWidth="1"/>
    <col min="41" max="41" width="6.33203125" style="9" customWidth="1"/>
    <col min="42" max="42" width="8.16015625" style="9" customWidth="1"/>
    <col min="43" max="43" width="7.83203125" style="9" customWidth="1"/>
    <col min="44" max="44" width="6.83203125" style="9" customWidth="1"/>
    <col min="45" max="45" width="10.66015625" style="9" customWidth="1"/>
    <col min="46" max="46" width="6.5" style="7" customWidth="1"/>
    <col min="47" max="47" width="9.83203125" style="8" customWidth="1"/>
    <col min="48" max="48" width="7.66015625" style="7" customWidth="1"/>
    <col min="49" max="50" width="7" style="7" customWidth="1"/>
    <col min="51" max="51" width="6.83203125" style="7" customWidth="1"/>
    <col min="52" max="52" width="7.16015625" style="7" customWidth="1"/>
    <col min="53" max="53" width="7" style="7" customWidth="1"/>
    <col min="54" max="54" width="6.83203125" style="7" customWidth="1"/>
    <col min="55" max="55" width="7.66015625" style="7" customWidth="1"/>
    <col min="56" max="56" width="6.83203125" style="7" customWidth="1"/>
    <col min="57" max="57" width="7.66015625" style="7" customWidth="1"/>
    <col min="58" max="58" width="8" style="7" customWidth="1"/>
    <col min="59" max="59" width="7.16015625" style="7" customWidth="1"/>
    <col min="60" max="60" width="7.33203125" style="7" customWidth="1"/>
    <col min="61" max="61" width="11.33203125" style="7" customWidth="1"/>
    <col min="62" max="82" width="9" style="6" customWidth="1"/>
    <col min="83" max="250" width="9" style="7" customWidth="1"/>
    <col min="251" max="252" width="9" style="6" customWidth="1"/>
    <col min="253" max="16384" width="9.16015625" style="6" customWidth="1"/>
  </cols>
  <sheetData>
    <row r="1" spans="1:251" ht="22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CE1" s="6"/>
      <c r="IQ1" s="7"/>
    </row>
    <row r="2" spans="1:251" ht="22.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H2" s="45" t="s">
        <v>1</v>
      </c>
      <c r="BI2" s="45"/>
      <c r="CE2" s="6"/>
      <c r="IQ2" s="7"/>
    </row>
    <row r="3" spans="1:256" s="1" customFormat="1" ht="22.5" customHeight="1">
      <c r="A3" s="14" t="s">
        <v>2</v>
      </c>
      <c r="B3" s="15" t="s">
        <v>3</v>
      </c>
      <c r="C3" s="15"/>
      <c r="D3" s="15"/>
      <c r="E3" s="15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30"/>
      <c r="T3" s="15" t="s">
        <v>4</v>
      </c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39"/>
      <c r="AM3" s="15" t="s">
        <v>5</v>
      </c>
      <c r="AN3" s="15"/>
      <c r="AO3" s="15"/>
      <c r="AP3" s="15"/>
      <c r="AQ3" s="15"/>
      <c r="AR3" s="15"/>
      <c r="AS3" s="15"/>
      <c r="AT3" s="15"/>
      <c r="AU3" s="41" t="s">
        <v>6</v>
      </c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46"/>
      <c r="BI3" s="40" t="s">
        <v>7</v>
      </c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2"/>
      <c r="IS3" s="52"/>
      <c r="IT3" s="52"/>
      <c r="IU3" s="52"/>
      <c r="IV3" s="52"/>
    </row>
    <row r="4" spans="1:256" s="1" customFormat="1" ht="22.5" customHeight="1">
      <c r="A4" s="17"/>
      <c r="B4" s="18" t="s">
        <v>8</v>
      </c>
      <c r="C4" s="18"/>
      <c r="D4" s="18"/>
      <c r="E4" s="18"/>
      <c r="F4" s="18"/>
      <c r="G4" s="19"/>
      <c r="H4" s="20" t="s">
        <v>9</v>
      </c>
      <c r="I4" s="20"/>
      <c r="J4" s="20"/>
      <c r="K4" s="20"/>
      <c r="L4" s="20"/>
      <c r="M4" s="20"/>
      <c r="N4" s="20"/>
      <c r="O4" s="20"/>
      <c r="P4" s="26"/>
      <c r="Q4" s="26"/>
      <c r="R4" s="26"/>
      <c r="S4" s="31"/>
      <c r="T4" s="18" t="s">
        <v>10</v>
      </c>
      <c r="U4" s="18"/>
      <c r="V4" s="18"/>
      <c r="W4" s="18"/>
      <c r="X4" s="18"/>
      <c r="Y4" s="18"/>
      <c r="Z4" s="18"/>
      <c r="AA4" s="18"/>
      <c r="AB4" s="19"/>
      <c r="AC4" s="18" t="s">
        <v>11</v>
      </c>
      <c r="AD4" s="18"/>
      <c r="AE4" s="18"/>
      <c r="AF4" s="18"/>
      <c r="AG4" s="18"/>
      <c r="AH4" s="18"/>
      <c r="AI4" s="40" t="s">
        <v>12</v>
      </c>
      <c r="AJ4" s="18"/>
      <c r="AK4" s="18"/>
      <c r="AL4" s="18"/>
      <c r="AM4" s="18" t="s">
        <v>13</v>
      </c>
      <c r="AN4" s="18" t="s">
        <v>14</v>
      </c>
      <c r="AO4" s="18" t="s">
        <v>15</v>
      </c>
      <c r="AP4" s="18" t="s">
        <v>16</v>
      </c>
      <c r="AQ4" s="18" t="s">
        <v>17</v>
      </c>
      <c r="AR4" s="18" t="s">
        <v>18</v>
      </c>
      <c r="AS4" s="18" t="s">
        <v>19</v>
      </c>
      <c r="AT4" s="18" t="s">
        <v>20</v>
      </c>
      <c r="AU4" s="18" t="s">
        <v>13</v>
      </c>
      <c r="AV4" s="18" t="s">
        <v>21</v>
      </c>
      <c r="AW4" s="18" t="s">
        <v>22</v>
      </c>
      <c r="AX4" s="18" t="s">
        <v>23</v>
      </c>
      <c r="AY4" s="18" t="s">
        <v>24</v>
      </c>
      <c r="AZ4" s="18" t="s">
        <v>25</v>
      </c>
      <c r="BA4" s="18" t="s">
        <v>26</v>
      </c>
      <c r="BB4" s="18" t="s">
        <v>27</v>
      </c>
      <c r="BC4" s="18" t="s">
        <v>28</v>
      </c>
      <c r="BD4" s="18" t="s">
        <v>29</v>
      </c>
      <c r="BE4" s="18" t="s">
        <v>30</v>
      </c>
      <c r="BF4" s="19" t="s">
        <v>31</v>
      </c>
      <c r="BG4" s="19" t="s">
        <v>32</v>
      </c>
      <c r="BH4" s="19" t="s">
        <v>33</v>
      </c>
      <c r="BI4" s="20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2"/>
      <c r="IS4" s="52"/>
      <c r="IT4" s="52"/>
      <c r="IU4" s="52"/>
      <c r="IV4" s="52"/>
    </row>
    <row r="5" spans="1:256" s="1" customFormat="1" ht="27.75" customHeight="1">
      <c r="A5" s="17"/>
      <c r="B5" s="20" t="s">
        <v>34</v>
      </c>
      <c r="C5" s="20" t="s">
        <v>35</v>
      </c>
      <c r="D5" s="20" t="s">
        <v>36</v>
      </c>
      <c r="E5" s="20"/>
      <c r="F5" s="20" t="s">
        <v>37</v>
      </c>
      <c r="G5" s="20" t="s">
        <v>38</v>
      </c>
      <c r="H5" s="18" t="s">
        <v>7</v>
      </c>
      <c r="I5" s="18" t="s">
        <v>39</v>
      </c>
      <c r="J5" s="18"/>
      <c r="K5" s="18"/>
      <c r="L5" s="18"/>
      <c r="M5" s="18"/>
      <c r="N5" s="18"/>
      <c r="O5" s="19"/>
      <c r="P5" s="20" t="s">
        <v>40</v>
      </c>
      <c r="Q5" s="20"/>
      <c r="R5" s="20" t="s">
        <v>41</v>
      </c>
      <c r="S5" s="20"/>
      <c r="T5" s="18" t="s">
        <v>13</v>
      </c>
      <c r="U5" s="18" t="s">
        <v>42</v>
      </c>
      <c r="V5" s="18" t="s">
        <v>43</v>
      </c>
      <c r="W5" s="18" t="s">
        <v>44</v>
      </c>
      <c r="X5" s="18" t="s">
        <v>45</v>
      </c>
      <c r="Y5" s="18" t="s">
        <v>46</v>
      </c>
      <c r="Z5" s="18" t="s">
        <v>47</v>
      </c>
      <c r="AA5" s="18" t="s">
        <v>48</v>
      </c>
      <c r="AB5" s="18" t="s">
        <v>49</v>
      </c>
      <c r="AC5" s="18" t="s">
        <v>13</v>
      </c>
      <c r="AD5" s="18" t="s">
        <v>50</v>
      </c>
      <c r="AE5" s="18" t="s">
        <v>51</v>
      </c>
      <c r="AF5" s="18" t="s">
        <v>52</v>
      </c>
      <c r="AG5" s="18" t="s">
        <v>53</v>
      </c>
      <c r="AH5" s="18" t="s">
        <v>54</v>
      </c>
      <c r="AI5" s="20" t="s">
        <v>13</v>
      </c>
      <c r="AJ5" s="20" t="s">
        <v>55</v>
      </c>
      <c r="AK5" s="20" t="s">
        <v>56</v>
      </c>
      <c r="AL5" s="20" t="s">
        <v>12</v>
      </c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8"/>
      <c r="BG5" s="28"/>
      <c r="BH5" s="28"/>
      <c r="BI5" s="20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2"/>
      <c r="IS5" s="52"/>
      <c r="IT5" s="52"/>
      <c r="IU5" s="52"/>
      <c r="IV5" s="52"/>
    </row>
    <row r="6" spans="1:256" s="1" customFormat="1" ht="28.5" customHeight="1">
      <c r="A6" s="17"/>
      <c r="B6" s="20"/>
      <c r="C6" s="20"/>
      <c r="D6" s="20" t="s">
        <v>57</v>
      </c>
      <c r="E6" s="20" t="s">
        <v>58</v>
      </c>
      <c r="F6" s="20"/>
      <c r="G6" s="20"/>
      <c r="H6" s="20"/>
      <c r="I6" s="20" t="s">
        <v>13</v>
      </c>
      <c r="J6" s="20" t="s">
        <v>35</v>
      </c>
      <c r="K6" s="20" t="s">
        <v>36</v>
      </c>
      <c r="L6" s="20"/>
      <c r="M6" s="27" t="s">
        <v>37</v>
      </c>
      <c r="N6" s="20" t="s">
        <v>38</v>
      </c>
      <c r="O6" s="28" t="s">
        <v>59</v>
      </c>
      <c r="P6" s="20" t="s">
        <v>60</v>
      </c>
      <c r="Q6" s="20" t="s">
        <v>61</v>
      </c>
      <c r="R6" s="20" t="s">
        <v>60</v>
      </c>
      <c r="S6" s="20" t="s">
        <v>61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8"/>
      <c r="BG6" s="28"/>
      <c r="BH6" s="28"/>
      <c r="BI6" s="20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2"/>
      <c r="IS6" s="52"/>
      <c r="IT6" s="52"/>
      <c r="IU6" s="52"/>
      <c r="IV6" s="52"/>
    </row>
    <row r="7" spans="1:256" s="1" customFormat="1" ht="22.5" customHeight="1">
      <c r="A7" s="17"/>
      <c r="B7" s="20"/>
      <c r="C7" s="20"/>
      <c r="D7" s="20"/>
      <c r="E7" s="20"/>
      <c r="F7" s="20"/>
      <c r="G7" s="20"/>
      <c r="H7" s="20"/>
      <c r="I7" s="20"/>
      <c r="J7" s="20"/>
      <c r="K7" s="20" t="s">
        <v>57</v>
      </c>
      <c r="L7" s="20" t="s">
        <v>62</v>
      </c>
      <c r="M7" s="27"/>
      <c r="N7" s="20"/>
      <c r="O7" s="28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8"/>
      <c r="BG7" s="28"/>
      <c r="BH7" s="28"/>
      <c r="BI7" s="20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2"/>
      <c r="IS7" s="52"/>
      <c r="IT7" s="52"/>
      <c r="IU7" s="52"/>
      <c r="IV7" s="52"/>
    </row>
    <row r="8" spans="1:256" s="1" customFormat="1" ht="36" customHeight="1">
      <c r="A8" s="21" t="s">
        <v>63</v>
      </c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>
        <v>8</v>
      </c>
      <c r="J8" s="22">
        <v>9</v>
      </c>
      <c r="K8" s="22">
        <v>10</v>
      </c>
      <c r="L8" s="22">
        <v>11</v>
      </c>
      <c r="M8" s="22">
        <v>12</v>
      </c>
      <c r="N8" s="22">
        <v>13</v>
      </c>
      <c r="O8" s="22">
        <v>14</v>
      </c>
      <c r="P8" s="29">
        <v>15</v>
      </c>
      <c r="Q8" s="29">
        <v>16</v>
      </c>
      <c r="R8" s="32">
        <v>17</v>
      </c>
      <c r="S8" s="32">
        <v>18</v>
      </c>
      <c r="T8" s="33">
        <v>1</v>
      </c>
      <c r="U8" s="33">
        <v>2</v>
      </c>
      <c r="V8" s="33">
        <v>3</v>
      </c>
      <c r="W8" s="33">
        <v>4</v>
      </c>
      <c r="X8" s="33">
        <v>5</v>
      </c>
      <c r="Y8" s="33">
        <v>6</v>
      </c>
      <c r="Z8" s="33">
        <v>7</v>
      </c>
      <c r="AA8" s="33">
        <v>8</v>
      </c>
      <c r="AB8" s="33">
        <v>9</v>
      </c>
      <c r="AC8" s="33">
        <v>10</v>
      </c>
      <c r="AD8" s="33">
        <v>11</v>
      </c>
      <c r="AE8" s="33">
        <v>12</v>
      </c>
      <c r="AF8" s="33">
        <v>13</v>
      </c>
      <c r="AG8" s="33">
        <v>14</v>
      </c>
      <c r="AH8" s="33">
        <v>15</v>
      </c>
      <c r="AI8" s="33">
        <v>16</v>
      </c>
      <c r="AJ8" s="33">
        <v>17</v>
      </c>
      <c r="AK8" s="33">
        <v>18</v>
      </c>
      <c r="AL8" s="33">
        <v>19</v>
      </c>
      <c r="AM8" s="33">
        <v>1</v>
      </c>
      <c r="AN8" s="33">
        <v>2</v>
      </c>
      <c r="AO8" s="33">
        <v>3</v>
      </c>
      <c r="AP8" s="33">
        <v>4</v>
      </c>
      <c r="AQ8" s="33">
        <v>5</v>
      </c>
      <c r="AR8" s="33">
        <v>6</v>
      </c>
      <c r="AS8" s="33">
        <v>7</v>
      </c>
      <c r="AT8" s="33">
        <v>8</v>
      </c>
      <c r="AU8" s="33">
        <v>1</v>
      </c>
      <c r="AV8" s="33">
        <v>2</v>
      </c>
      <c r="AW8" s="33">
        <v>3</v>
      </c>
      <c r="AX8" s="33">
        <v>4</v>
      </c>
      <c r="AY8" s="33">
        <v>5</v>
      </c>
      <c r="AZ8" s="33">
        <v>6</v>
      </c>
      <c r="BA8" s="33">
        <v>7</v>
      </c>
      <c r="BB8" s="33">
        <v>8</v>
      </c>
      <c r="BC8" s="33">
        <v>9</v>
      </c>
      <c r="BD8" s="33">
        <v>10</v>
      </c>
      <c r="BE8" s="47">
        <v>11</v>
      </c>
      <c r="BF8" s="47">
        <v>12</v>
      </c>
      <c r="BG8" s="47">
        <v>13</v>
      </c>
      <c r="BH8" s="47">
        <v>14</v>
      </c>
      <c r="BI8" s="48">
        <v>15</v>
      </c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2"/>
      <c r="IS8" s="52"/>
      <c r="IT8" s="52"/>
      <c r="IU8" s="52"/>
      <c r="IV8" s="52"/>
    </row>
    <row r="9" spans="1:256" s="1" customFormat="1" ht="60" customHeight="1">
      <c r="A9" s="17"/>
      <c r="B9" s="23">
        <f aca="true" t="shared" si="0" ref="B9:S9">SUM(B10:B95)</f>
        <v>3023</v>
      </c>
      <c r="C9" s="23">
        <f t="shared" si="0"/>
        <v>783</v>
      </c>
      <c r="D9" s="23">
        <f t="shared" si="0"/>
        <v>1761</v>
      </c>
      <c r="E9" s="23">
        <f t="shared" si="0"/>
        <v>382</v>
      </c>
      <c r="F9" s="23">
        <f t="shared" si="0"/>
        <v>17</v>
      </c>
      <c r="G9" s="23">
        <f t="shared" si="0"/>
        <v>80</v>
      </c>
      <c r="H9" s="23">
        <f t="shared" si="0"/>
        <v>4075</v>
      </c>
      <c r="I9" s="23">
        <f t="shared" si="0"/>
        <v>3033</v>
      </c>
      <c r="J9" s="23">
        <f t="shared" si="0"/>
        <v>906</v>
      </c>
      <c r="K9" s="23">
        <f t="shared" si="0"/>
        <v>1711</v>
      </c>
      <c r="L9" s="23">
        <f t="shared" si="0"/>
        <v>320</v>
      </c>
      <c r="M9" s="23">
        <f t="shared" si="0"/>
        <v>0</v>
      </c>
      <c r="N9" s="23">
        <f t="shared" si="0"/>
        <v>64</v>
      </c>
      <c r="O9" s="23">
        <f t="shared" si="0"/>
        <v>32</v>
      </c>
      <c r="P9" s="23">
        <f t="shared" si="0"/>
        <v>3</v>
      </c>
      <c r="Q9" s="23">
        <f t="shared" si="0"/>
        <v>0</v>
      </c>
      <c r="R9" s="23">
        <f t="shared" si="0"/>
        <v>399</v>
      </c>
      <c r="S9" s="23">
        <f t="shared" si="0"/>
        <v>734</v>
      </c>
      <c r="T9" s="23">
        <f aca="true" t="shared" si="1" ref="T9:BI9">SUM(T10:T103)</f>
        <v>16269.4</v>
      </c>
      <c r="U9" s="23">
        <f t="shared" si="1"/>
        <v>9817.070000000002</v>
      </c>
      <c r="V9" s="23">
        <f t="shared" si="1"/>
        <v>1855.12</v>
      </c>
      <c r="W9" s="23">
        <f t="shared" si="1"/>
        <v>319.6800000000001</v>
      </c>
      <c r="X9" s="23">
        <f t="shared" si="1"/>
        <v>113.48</v>
      </c>
      <c r="Y9" s="23">
        <f t="shared" si="1"/>
        <v>0.26</v>
      </c>
      <c r="Z9" s="23">
        <f t="shared" si="1"/>
        <v>435.69000000000005</v>
      </c>
      <c r="AA9" s="23">
        <f t="shared" si="1"/>
        <v>3511.0200000000004</v>
      </c>
      <c r="AB9" s="23">
        <f t="shared" si="1"/>
        <v>217.08</v>
      </c>
      <c r="AC9" s="23">
        <f t="shared" si="1"/>
        <v>4130.235200000001</v>
      </c>
      <c r="AD9" s="23">
        <f t="shared" si="1"/>
        <v>3024.3600000000006</v>
      </c>
      <c r="AE9" s="23">
        <f t="shared" si="1"/>
        <v>0.16200000000026193</v>
      </c>
      <c r="AF9" s="23">
        <f t="shared" si="1"/>
        <v>894.9100000000001</v>
      </c>
      <c r="AG9" s="23">
        <f t="shared" si="1"/>
        <v>25.78000000000001</v>
      </c>
      <c r="AH9" s="23">
        <f t="shared" si="1"/>
        <v>185.02319999999997</v>
      </c>
      <c r="AI9" s="23">
        <f t="shared" si="1"/>
        <v>7693.9</v>
      </c>
      <c r="AJ9" s="23">
        <f t="shared" si="1"/>
        <v>193.3</v>
      </c>
      <c r="AK9" s="23">
        <f t="shared" si="1"/>
        <v>0</v>
      </c>
      <c r="AL9" s="23">
        <f t="shared" si="1"/>
        <v>7500.6</v>
      </c>
      <c r="AM9" s="23">
        <f t="shared" si="1"/>
        <v>4003.278</v>
      </c>
      <c r="AN9" s="23">
        <f t="shared" si="1"/>
        <v>8.21</v>
      </c>
      <c r="AO9" s="23">
        <f t="shared" si="1"/>
        <v>0</v>
      </c>
      <c r="AP9" s="23">
        <f t="shared" si="1"/>
        <v>633.7700000000001</v>
      </c>
      <c r="AQ9" s="23">
        <f t="shared" si="1"/>
        <v>1105.36</v>
      </c>
      <c r="AR9" s="23">
        <f t="shared" si="1"/>
        <v>90.64999999999998</v>
      </c>
      <c r="AS9" s="42">
        <f t="shared" si="1"/>
        <v>1814.0379999999998</v>
      </c>
      <c r="AT9" s="23">
        <f t="shared" si="1"/>
        <v>351.25</v>
      </c>
      <c r="AU9" s="23">
        <f t="shared" si="1"/>
        <v>1644.9731499999994</v>
      </c>
      <c r="AV9" s="23">
        <f t="shared" si="1"/>
        <v>246.06000000000006</v>
      </c>
      <c r="AW9" s="23">
        <f t="shared" si="1"/>
        <v>124.55000000000007</v>
      </c>
      <c r="AX9" s="23">
        <f t="shared" si="1"/>
        <v>52.06000000000001</v>
      </c>
      <c r="AY9" s="23">
        <f t="shared" si="1"/>
        <v>101.59000000000002</v>
      </c>
      <c r="AZ9" s="23">
        <f t="shared" si="1"/>
        <v>58.15</v>
      </c>
      <c r="BA9" s="23">
        <f t="shared" si="1"/>
        <v>95.06000000000002</v>
      </c>
      <c r="BB9" s="23">
        <f t="shared" si="1"/>
        <v>70.70000000000003</v>
      </c>
      <c r="BC9" s="23">
        <f t="shared" si="1"/>
        <v>104.71000000000004</v>
      </c>
      <c r="BD9" s="23">
        <f t="shared" si="1"/>
        <v>201.41000000000005</v>
      </c>
      <c r="BE9" s="23">
        <f t="shared" si="1"/>
        <v>187.68319999999997</v>
      </c>
      <c r="BF9" s="23">
        <f t="shared" si="1"/>
        <v>235.75400000000005</v>
      </c>
      <c r="BG9" s="23">
        <f t="shared" si="1"/>
        <v>77.05999999999999</v>
      </c>
      <c r="BH9" s="23">
        <f t="shared" si="1"/>
        <v>92.73</v>
      </c>
      <c r="BI9" s="23">
        <f t="shared" si="1"/>
        <v>33741.7904</v>
      </c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2"/>
      <c r="IS9" s="52"/>
      <c r="IT9" s="52"/>
      <c r="IU9" s="52"/>
      <c r="IV9" s="52"/>
    </row>
    <row r="10" spans="1:251" ht="60" customHeight="1">
      <c r="A10" s="17" t="s">
        <v>64</v>
      </c>
      <c r="B10" s="23">
        <v>26</v>
      </c>
      <c r="C10" s="24">
        <v>26</v>
      </c>
      <c r="D10" s="24">
        <v>0</v>
      </c>
      <c r="E10" s="24">
        <v>0</v>
      </c>
      <c r="F10" s="24">
        <v>0</v>
      </c>
      <c r="G10" s="24">
        <v>0</v>
      </c>
      <c r="H10" s="24">
        <v>25</v>
      </c>
      <c r="I10" s="24">
        <v>19</v>
      </c>
      <c r="J10" s="24">
        <v>18</v>
      </c>
      <c r="K10" s="24">
        <v>0</v>
      </c>
      <c r="L10" s="24">
        <v>0</v>
      </c>
      <c r="M10" s="24">
        <v>0</v>
      </c>
      <c r="N10" s="24">
        <v>0</v>
      </c>
      <c r="O10" s="24">
        <v>1</v>
      </c>
      <c r="P10" s="24">
        <v>1</v>
      </c>
      <c r="Q10" s="24">
        <v>0</v>
      </c>
      <c r="R10" s="34">
        <v>5</v>
      </c>
      <c r="S10" s="35">
        <v>0</v>
      </c>
      <c r="T10" s="36">
        <f aca="true" t="shared" si="2" ref="T10:T52">SUM(U10:AB10)</f>
        <v>109.44000000000001</v>
      </c>
      <c r="U10" s="37">
        <v>60.11</v>
      </c>
      <c r="V10" s="38">
        <v>37.84</v>
      </c>
      <c r="W10" s="38">
        <v>6.48</v>
      </c>
      <c r="X10" s="38">
        <v>0</v>
      </c>
      <c r="Y10" s="38">
        <v>0</v>
      </c>
      <c r="Z10" s="38">
        <v>5.01</v>
      </c>
      <c r="AA10" s="36">
        <v>0</v>
      </c>
      <c r="AB10" s="36">
        <v>0</v>
      </c>
      <c r="AC10" s="36">
        <f aca="true" t="shared" si="3" ref="AC10:AC52">SUM(AD10:AH10)</f>
        <v>36.50000000000001</v>
      </c>
      <c r="AD10" s="36">
        <v>20.89</v>
      </c>
      <c r="AE10" s="36">
        <v>8.35</v>
      </c>
      <c r="AF10" s="37">
        <v>5.88</v>
      </c>
      <c r="AG10" s="36">
        <v>0.18</v>
      </c>
      <c r="AH10" s="37">
        <v>1.2</v>
      </c>
      <c r="AI10" s="36">
        <f aca="true" t="shared" si="4" ref="AI10:AI17">SUM(AJ10:AL10)</f>
        <v>6</v>
      </c>
      <c r="AJ10" s="38">
        <v>0</v>
      </c>
      <c r="AK10" s="38">
        <v>0</v>
      </c>
      <c r="AL10" s="38">
        <v>6</v>
      </c>
      <c r="AM10" s="36">
        <v>23.89</v>
      </c>
      <c r="AN10" s="37">
        <v>2.38</v>
      </c>
      <c r="AO10" s="38">
        <v>0</v>
      </c>
      <c r="AP10" s="38">
        <v>8.24</v>
      </c>
      <c r="AQ10" s="38">
        <v>0</v>
      </c>
      <c r="AR10" s="38">
        <v>0</v>
      </c>
      <c r="AS10" s="38">
        <v>12.53</v>
      </c>
      <c r="AT10" s="38">
        <v>0.74</v>
      </c>
      <c r="AU10" s="36">
        <v>12.74</v>
      </c>
      <c r="AV10" s="43">
        <v>1.5</v>
      </c>
      <c r="AW10" s="44">
        <v>1.2</v>
      </c>
      <c r="AX10" s="44">
        <v>0.8</v>
      </c>
      <c r="AY10" s="44">
        <v>1</v>
      </c>
      <c r="AZ10" s="44">
        <v>0.5</v>
      </c>
      <c r="BA10" s="44">
        <v>0.5</v>
      </c>
      <c r="BB10" s="44">
        <v>1</v>
      </c>
      <c r="BC10" s="44">
        <v>1</v>
      </c>
      <c r="BD10" s="44">
        <v>1.5</v>
      </c>
      <c r="BE10" s="44">
        <v>1.2</v>
      </c>
      <c r="BF10" s="44">
        <v>1.5</v>
      </c>
      <c r="BG10" s="44">
        <v>0.24</v>
      </c>
      <c r="BH10" s="38">
        <v>0.8</v>
      </c>
      <c r="BI10" s="36">
        <f aca="true" t="shared" si="5" ref="BI10:BI48">T10+AC10+AI10+AM10+AU10</f>
        <v>188.57000000000005</v>
      </c>
      <c r="CE10" s="6"/>
      <c r="IQ10" s="7"/>
    </row>
    <row r="11" spans="1:251" ht="60" customHeight="1">
      <c r="A11" s="17" t="s">
        <v>65</v>
      </c>
      <c r="B11" s="23">
        <v>17</v>
      </c>
      <c r="C11" s="24">
        <v>17</v>
      </c>
      <c r="D11" s="24">
        <v>0</v>
      </c>
      <c r="E11" s="24">
        <v>0</v>
      </c>
      <c r="F11" s="24">
        <v>0</v>
      </c>
      <c r="G11" s="24">
        <v>0</v>
      </c>
      <c r="H11" s="24">
        <v>40</v>
      </c>
      <c r="I11" s="24">
        <v>21</v>
      </c>
      <c r="J11" s="24">
        <v>21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34">
        <v>19</v>
      </c>
      <c r="S11" s="35">
        <v>0</v>
      </c>
      <c r="T11" s="36">
        <f t="shared" si="2"/>
        <v>153.64000000000001</v>
      </c>
      <c r="U11" s="37">
        <v>91.93</v>
      </c>
      <c r="V11" s="38">
        <v>46.49</v>
      </c>
      <c r="W11" s="38">
        <v>7.56</v>
      </c>
      <c r="X11" s="38">
        <v>0</v>
      </c>
      <c r="Y11" s="38">
        <v>0</v>
      </c>
      <c r="Z11" s="38">
        <v>7.66</v>
      </c>
      <c r="AA11" s="38">
        <v>0</v>
      </c>
      <c r="AB11" s="36">
        <v>0</v>
      </c>
      <c r="AC11" s="36">
        <f t="shared" si="3"/>
        <v>52.73</v>
      </c>
      <c r="AD11" s="37">
        <v>29.2</v>
      </c>
      <c r="AE11" s="36">
        <v>11.68</v>
      </c>
      <c r="AF11" s="37">
        <v>9.8</v>
      </c>
      <c r="AG11" s="36">
        <v>0.21</v>
      </c>
      <c r="AH11" s="37">
        <v>1.84</v>
      </c>
      <c r="AI11" s="36">
        <f t="shared" si="4"/>
        <v>12</v>
      </c>
      <c r="AJ11" s="38">
        <v>0</v>
      </c>
      <c r="AK11" s="38">
        <v>0</v>
      </c>
      <c r="AL11" s="38">
        <v>12</v>
      </c>
      <c r="AM11" s="36">
        <v>52.78</v>
      </c>
      <c r="AN11" s="37">
        <v>0</v>
      </c>
      <c r="AO11" s="38">
        <v>0</v>
      </c>
      <c r="AP11" s="38">
        <v>34.24</v>
      </c>
      <c r="AQ11" s="38">
        <v>0</v>
      </c>
      <c r="AR11" s="38">
        <v>1.02</v>
      </c>
      <c r="AS11" s="38">
        <v>17.52</v>
      </c>
      <c r="AT11" s="38">
        <v>0</v>
      </c>
      <c r="AU11" s="36">
        <v>17</v>
      </c>
      <c r="AV11" s="43">
        <v>2</v>
      </c>
      <c r="AW11" s="44">
        <v>1</v>
      </c>
      <c r="AX11" s="44">
        <v>0.5</v>
      </c>
      <c r="AY11" s="44">
        <v>0.5</v>
      </c>
      <c r="AZ11" s="44">
        <v>1</v>
      </c>
      <c r="BA11" s="44">
        <v>1</v>
      </c>
      <c r="BB11" s="44">
        <v>1</v>
      </c>
      <c r="BC11" s="44">
        <v>1</v>
      </c>
      <c r="BD11" s="44">
        <v>2</v>
      </c>
      <c r="BE11" s="44">
        <v>1.84</v>
      </c>
      <c r="BF11" s="44">
        <v>2.3</v>
      </c>
      <c r="BG11" s="44">
        <v>1.26</v>
      </c>
      <c r="BH11" s="38">
        <v>1.6</v>
      </c>
      <c r="BI11" s="36">
        <f t="shared" si="5"/>
        <v>288.15</v>
      </c>
      <c r="CE11" s="6"/>
      <c r="IQ11" s="7"/>
    </row>
    <row r="12" spans="1:251" ht="60" customHeight="1">
      <c r="A12" s="17" t="s">
        <v>66</v>
      </c>
      <c r="B12" s="23">
        <v>42</v>
      </c>
      <c r="C12" s="24">
        <v>42</v>
      </c>
      <c r="D12" s="24">
        <v>0</v>
      </c>
      <c r="E12" s="24">
        <v>0</v>
      </c>
      <c r="F12" s="24">
        <v>0</v>
      </c>
      <c r="G12" s="24">
        <v>0</v>
      </c>
      <c r="H12" s="24">
        <v>65</v>
      </c>
      <c r="I12" s="24">
        <v>50</v>
      </c>
      <c r="J12" s="24">
        <v>40</v>
      </c>
      <c r="K12" s="24">
        <v>0</v>
      </c>
      <c r="L12" s="24">
        <v>0</v>
      </c>
      <c r="M12" s="24">
        <v>0</v>
      </c>
      <c r="N12" s="24">
        <v>0</v>
      </c>
      <c r="O12" s="24">
        <v>10</v>
      </c>
      <c r="P12" s="24">
        <v>0</v>
      </c>
      <c r="Q12" s="24">
        <v>0</v>
      </c>
      <c r="R12" s="34">
        <v>15</v>
      </c>
      <c r="S12" s="35">
        <v>0</v>
      </c>
      <c r="T12" s="36">
        <f t="shared" si="2"/>
        <v>253.42000000000002</v>
      </c>
      <c r="U12" s="37">
        <v>142.62</v>
      </c>
      <c r="V12" s="38">
        <v>84.51</v>
      </c>
      <c r="W12" s="38">
        <v>14.4</v>
      </c>
      <c r="X12" s="38">
        <v>0</v>
      </c>
      <c r="Y12" s="38">
        <v>0</v>
      </c>
      <c r="Z12" s="38">
        <v>11.89</v>
      </c>
      <c r="AA12" s="38">
        <v>0</v>
      </c>
      <c r="AB12" s="38">
        <v>0</v>
      </c>
      <c r="AC12" s="36">
        <f t="shared" si="3"/>
        <v>84.36</v>
      </c>
      <c r="AD12" s="37">
        <v>48.31</v>
      </c>
      <c r="AE12" s="36">
        <v>19.32</v>
      </c>
      <c r="AF12" s="37">
        <v>13.48</v>
      </c>
      <c r="AG12" s="36">
        <v>0.4</v>
      </c>
      <c r="AH12" s="37">
        <v>2.85</v>
      </c>
      <c r="AI12" s="36">
        <f t="shared" si="4"/>
        <v>50</v>
      </c>
      <c r="AJ12" s="38">
        <v>0</v>
      </c>
      <c r="AK12" s="38">
        <v>0</v>
      </c>
      <c r="AL12" s="38">
        <v>50</v>
      </c>
      <c r="AM12" s="36">
        <v>54.76</v>
      </c>
      <c r="AN12" s="37">
        <v>0</v>
      </c>
      <c r="AO12" s="38">
        <v>0</v>
      </c>
      <c r="AP12" s="38">
        <v>25.27</v>
      </c>
      <c r="AQ12" s="38">
        <v>0</v>
      </c>
      <c r="AR12" s="38">
        <v>0.51</v>
      </c>
      <c r="AS12" s="38">
        <v>28.98</v>
      </c>
      <c r="AT12" s="38">
        <v>0</v>
      </c>
      <c r="AU12" s="36">
        <v>28.02</v>
      </c>
      <c r="AV12" s="43">
        <v>4</v>
      </c>
      <c r="AW12" s="44">
        <v>2</v>
      </c>
      <c r="AX12" s="44">
        <v>1.2</v>
      </c>
      <c r="AY12" s="44">
        <v>1.6</v>
      </c>
      <c r="AZ12" s="44">
        <v>1.6</v>
      </c>
      <c r="BA12" s="44">
        <v>1.6</v>
      </c>
      <c r="BB12" s="44">
        <v>2</v>
      </c>
      <c r="BC12" s="44">
        <v>2</v>
      </c>
      <c r="BD12" s="44">
        <v>4</v>
      </c>
      <c r="BE12" s="44">
        <v>2.85</v>
      </c>
      <c r="BF12" s="44">
        <v>3.57</v>
      </c>
      <c r="BG12" s="44">
        <v>0</v>
      </c>
      <c r="BH12" s="38">
        <v>1.6</v>
      </c>
      <c r="BI12" s="36">
        <f t="shared" si="5"/>
        <v>470.56</v>
      </c>
      <c r="CE12" s="6"/>
      <c r="IQ12" s="7"/>
    </row>
    <row r="13" spans="1:251" ht="60" customHeight="1">
      <c r="A13" s="17" t="s">
        <v>67</v>
      </c>
      <c r="B13" s="23">
        <v>12</v>
      </c>
      <c r="C13" s="24">
        <v>12</v>
      </c>
      <c r="D13" s="24">
        <v>0</v>
      </c>
      <c r="E13" s="24">
        <v>0</v>
      </c>
      <c r="F13" s="24">
        <v>0</v>
      </c>
      <c r="G13" s="24">
        <v>0</v>
      </c>
      <c r="H13" s="24">
        <v>27</v>
      </c>
      <c r="I13" s="24">
        <v>16</v>
      </c>
      <c r="J13" s="24">
        <v>16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34">
        <v>11</v>
      </c>
      <c r="S13" s="35">
        <v>0</v>
      </c>
      <c r="T13" s="36">
        <f t="shared" si="2"/>
        <v>115.43</v>
      </c>
      <c r="U13" s="37">
        <v>68.04</v>
      </c>
      <c r="V13" s="38">
        <v>35.96</v>
      </c>
      <c r="W13" s="38">
        <v>5.76</v>
      </c>
      <c r="X13" s="38">
        <v>0</v>
      </c>
      <c r="Y13" s="38">
        <v>0</v>
      </c>
      <c r="Z13" s="38">
        <v>5.67</v>
      </c>
      <c r="AA13" s="38">
        <v>0</v>
      </c>
      <c r="AB13" s="38">
        <v>0</v>
      </c>
      <c r="AC13" s="36">
        <f t="shared" si="3"/>
        <v>38.86999999999999</v>
      </c>
      <c r="AD13" s="37">
        <v>21.95</v>
      </c>
      <c r="AE13" s="36">
        <v>8.78</v>
      </c>
      <c r="AF13" s="37">
        <v>6.62</v>
      </c>
      <c r="AG13" s="36">
        <v>0.16</v>
      </c>
      <c r="AH13" s="37">
        <v>1.36</v>
      </c>
      <c r="AI13" s="36">
        <f t="shared" si="4"/>
        <v>0</v>
      </c>
      <c r="AJ13" s="38">
        <v>0</v>
      </c>
      <c r="AK13" s="38">
        <v>0</v>
      </c>
      <c r="AL13" s="38">
        <v>0</v>
      </c>
      <c r="AM13" s="36">
        <v>33.05</v>
      </c>
      <c r="AN13" s="37">
        <v>0</v>
      </c>
      <c r="AO13" s="38">
        <v>0</v>
      </c>
      <c r="AP13" s="38">
        <v>19.88</v>
      </c>
      <c r="AQ13" s="38">
        <v>0</v>
      </c>
      <c r="AR13" s="38">
        <v>0</v>
      </c>
      <c r="AS13" s="38">
        <v>13.17</v>
      </c>
      <c r="AT13" s="38">
        <v>0</v>
      </c>
      <c r="AU13" s="36">
        <v>12.7</v>
      </c>
      <c r="AV13" s="43">
        <v>1.5</v>
      </c>
      <c r="AW13" s="44">
        <v>0.85</v>
      </c>
      <c r="AX13" s="44">
        <v>0.5</v>
      </c>
      <c r="AY13" s="44">
        <v>0.56</v>
      </c>
      <c r="AZ13" s="44">
        <v>0.56</v>
      </c>
      <c r="BA13" s="44">
        <v>0.68</v>
      </c>
      <c r="BB13" s="44">
        <v>0.85</v>
      </c>
      <c r="BC13" s="44">
        <v>0.5</v>
      </c>
      <c r="BD13" s="44">
        <v>2</v>
      </c>
      <c r="BE13" s="44">
        <v>1.36</v>
      </c>
      <c r="BF13" s="44">
        <v>1.7</v>
      </c>
      <c r="BG13" s="44">
        <v>0.44</v>
      </c>
      <c r="BH13" s="38">
        <v>1.2</v>
      </c>
      <c r="BI13" s="36">
        <f t="shared" si="5"/>
        <v>200.05</v>
      </c>
      <c r="CE13" s="6"/>
      <c r="IQ13" s="7"/>
    </row>
    <row r="14" spans="1:251" ht="60" customHeight="1">
      <c r="A14" s="17" t="s">
        <v>68</v>
      </c>
      <c r="B14" s="23">
        <v>36</v>
      </c>
      <c r="C14" s="24">
        <v>34</v>
      </c>
      <c r="D14" s="24">
        <v>1</v>
      </c>
      <c r="E14" s="24">
        <v>0</v>
      </c>
      <c r="F14" s="24">
        <v>1</v>
      </c>
      <c r="G14" s="24">
        <v>0</v>
      </c>
      <c r="H14" s="24">
        <v>34</v>
      </c>
      <c r="I14" s="24">
        <v>32</v>
      </c>
      <c r="J14" s="24">
        <v>30</v>
      </c>
      <c r="K14" s="24">
        <v>0</v>
      </c>
      <c r="L14" s="24">
        <v>0</v>
      </c>
      <c r="M14" s="24">
        <v>0</v>
      </c>
      <c r="N14" s="24">
        <v>0</v>
      </c>
      <c r="O14" s="24">
        <v>2</v>
      </c>
      <c r="P14" s="24">
        <v>0</v>
      </c>
      <c r="Q14" s="24">
        <v>0</v>
      </c>
      <c r="R14" s="34">
        <v>2</v>
      </c>
      <c r="S14" s="35">
        <v>0</v>
      </c>
      <c r="T14" s="36">
        <f t="shared" si="2"/>
        <v>195.23</v>
      </c>
      <c r="U14" s="37">
        <v>105.55</v>
      </c>
      <c r="V14" s="38">
        <v>62.16</v>
      </c>
      <c r="W14" s="38">
        <v>10.8</v>
      </c>
      <c r="X14" s="38">
        <v>7.92</v>
      </c>
      <c r="Y14" s="38">
        <v>0</v>
      </c>
      <c r="Z14" s="38">
        <v>8.8</v>
      </c>
      <c r="AA14" s="38">
        <v>0</v>
      </c>
      <c r="AB14" s="38">
        <v>0</v>
      </c>
      <c r="AC14" s="36">
        <f t="shared" si="3"/>
        <v>60.230000000000004</v>
      </c>
      <c r="AD14" s="37">
        <v>35.7</v>
      </c>
      <c r="AE14" s="36">
        <v>14.28</v>
      </c>
      <c r="AF14" s="37">
        <v>7.84</v>
      </c>
      <c r="AG14" s="36">
        <v>0.3</v>
      </c>
      <c r="AH14" s="37">
        <v>2.11</v>
      </c>
      <c r="AI14" s="36">
        <f t="shared" si="4"/>
        <v>0</v>
      </c>
      <c r="AJ14" s="38">
        <v>0</v>
      </c>
      <c r="AK14" s="38">
        <v>0</v>
      </c>
      <c r="AL14" s="38">
        <v>0</v>
      </c>
      <c r="AM14" s="36">
        <v>24.85</v>
      </c>
      <c r="AN14" s="37">
        <v>0</v>
      </c>
      <c r="AO14" s="38">
        <v>0</v>
      </c>
      <c r="AP14" s="38">
        <v>3.43</v>
      </c>
      <c r="AQ14" s="38">
        <v>0</v>
      </c>
      <c r="AR14" s="38">
        <v>0</v>
      </c>
      <c r="AS14" s="38">
        <v>21.42</v>
      </c>
      <c r="AT14" s="38">
        <v>0</v>
      </c>
      <c r="AU14" s="36">
        <v>65.15</v>
      </c>
      <c r="AV14" s="43">
        <v>3</v>
      </c>
      <c r="AW14" s="44">
        <v>2</v>
      </c>
      <c r="AX14" s="44">
        <v>0.2</v>
      </c>
      <c r="AY14" s="44">
        <v>0.4</v>
      </c>
      <c r="AZ14" s="44">
        <v>0.8</v>
      </c>
      <c r="BA14" s="44">
        <v>1</v>
      </c>
      <c r="BB14" s="44">
        <v>2</v>
      </c>
      <c r="BC14" s="44">
        <v>8</v>
      </c>
      <c r="BD14" s="44">
        <v>12.6</v>
      </c>
      <c r="BE14" s="44">
        <v>2.11</v>
      </c>
      <c r="BF14" s="44">
        <v>2.64</v>
      </c>
      <c r="BG14" s="44">
        <v>10</v>
      </c>
      <c r="BH14" s="38">
        <v>20.4</v>
      </c>
      <c r="BI14" s="36">
        <f t="shared" si="5"/>
        <v>345.46000000000004</v>
      </c>
      <c r="CE14" s="6"/>
      <c r="IQ14" s="7"/>
    </row>
    <row r="15" spans="1:251" ht="60" customHeight="1">
      <c r="A15" s="17" t="s">
        <v>69</v>
      </c>
      <c r="B15" s="23">
        <v>18</v>
      </c>
      <c r="C15" s="24">
        <v>17</v>
      </c>
      <c r="D15" s="24">
        <v>0</v>
      </c>
      <c r="E15" s="24">
        <v>0</v>
      </c>
      <c r="F15" s="24">
        <v>1</v>
      </c>
      <c r="G15" s="24">
        <v>0</v>
      </c>
      <c r="H15" s="24">
        <v>20</v>
      </c>
      <c r="I15" s="24">
        <v>17</v>
      </c>
      <c r="J15" s="24">
        <v>17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34">
        <v>3</v>
      </c>
      <c r="S15" s="35">
        <v>0</v>
      </c>
      <c r="T15" s="36">
        <f t="shared" si="2"/>
        <v>112.07000000000001</v>
      </c>
      <c r="U15" s="37">
        <v>63.51</v>
      </c>
      <c r="V15" s="38">
        <v>37.15</v>
      </c>
      <c r="W15" s="38">
        <v>6.12</v>
      </c>
      <c r="X15" s="38">
        <v>0</v>
      </c>
      <c r="Y15" s="38">
        <v>0</v>
      </c>
      <c r="Z15" s="38">
        <v>5.29</v>
      </c>
      <c r="AA15" s="38">
        <v>0</v>
      </c>
      <c r="AB15" s="38">
        <v>0</v>
      </c>
      <c r="AC15" s="36">
        <f t="shared" si="3"/>
        <v>36.24</v>
      </c>
      <c r="AD15" s="37">
        <v>21.36</v>
      </c>
      <c r="AE15" s="36">
        <v>8.54</v>
      </c>
      <c r="AF15" s="37">
        <v>4.9</v>
      </c>
      <c r="AG15" s="36">
        <v>0.17</v>
      </c>
      <c r="AH15" s="37">
        <v>1.27</v>
      </c>
      <c r="AI15" s="36">
        <f t="shared" si="4"/>
        <v>0</v>
      </c>
      <c r="AJ15" s="38">
        <v>0</v>
      </c>
      <c r="AK15" s="38">
        <v>0</v>
      </c>
      <c r="AL15" s="38">
        <v>0</v>
      </c>
      <c r="AM15" s="36">
        <v>18.39</v>
      </c>
      <c r="AN15" s="37">
        <v>0</v>
      </c>
      <c r="AO15" s="38">
        <v>0</v>
      </c>
      <c r="AP15" s="38">
        <v>5.58</v>
      </c>
      <c r="AQ15" s="38">
        <v>0</v>
      </c>
      <c r="AR15" s="38">
        <v>0</v>
      </c>
      <c r="AS15" s="38">
        <v>12.81</v>
      </c>
      <c r="AT15" s="38">
        <v>0</v>
      </c>
      <c r="AU15" s="36">
        <v>11.48</v>
      </c>
      <c r="AV15" s="43">
        <v>4.3</v>
      </c>
      <c r="AW15" s="44">
        <v>0</v>
      </c>
      <c r="AX15" s="44">
        <v>0.52</v>
      </c>
      <c r="AY15" s="44">
        <v>0.68</v>
      </c>
      <c r="AZ15" s="44">
        <v>0</v>
      </c>
      <c r="BA15" s="44">
        <v>0</v>
      </c>
      <c r="BB15" s="44">
        <v>0</v>
      </c>
      <c r="BC15" s="44">
        <v>0</v>
      </c>
      <c r="BD15" s="44">
        <v>3</v>
      </c>
      <c r="BE15" s="44">
        <v>1.27</v>
      </c>
      <c r="BF15" s="44">
        <v>1.59</v>
      </c>
      <c r="BG15" s="44">
        <v>0.12</v>
      </c>
      <c r="BH15" s="38">
        <v>0</v>
      </c>
      <c r="BI15" s="36">
        <f t="shared" si="5"/>
        <v>178.17999999999998</v>
      </c>
      <c r="CE15" s="6"/>
      <c r="IQ15" s="7"/>
    </row>
    <row r="16" spans="1:251" ht="60" customHeight="1">
      <c r="A16" s="17" t="s">
        <v>70</v>
      </c>
      <c r="B16" s="23">
        <v>5</v>
      </c>
      <c r="C16" s="24">
        <v>5</v>
      </c>
      <c r="D16" s="24">
        <v>0</v>
      </c>
      <c r="E16" s="24">
        <v>0</v>
      </c>
      <c r="F16" s="24">
        <v>0</v>
      </c>
      <c r="G16" s="24">
        <v>0</v>
      </c>
      <c r="H16" s="24">
        <v>5</v>
      </c>
      <c r="I16" s="24">
        <v>5</v>
      </c>
      <c r="J16" s="24">
        <v>5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34">
        <v>0</v>
      </c>
      <c r="S16" s="35">
        <v>0</v>
      </c>
      <c r="T16" s="36">
        <f t="shared" si="2"/>
        <v>30.560000000000002</v>
      </c>
      <c r="U16" s="37">
        <v>17.07</v>
      </c>
      <c r="V16" s="38">
        <v>10.27</v>
      </c>
      <c r="W16" s="38">
        <v>1.8</v>
      </c>
      <c r="X16" s="38">
        <v>0</v>
      </c>
      <c r="Y16" s="38">
        <v>0</v>
      </c>
      <c r="Z16" s="38">
        <v>1.42</v>
      </c>
      <c r="AA16" s="38">
        <v>0</v>
      </c>
      <c r="AB16" s="38">
        <v>0</v>
      </c>
      <c r="AC16" s="36">
        <f t="shared" si="3"/>
        <v>9.780000000000001</v>
      </c>
      <c r="AD16" s="37">
        <v>5.83</v>
      </c>
      <c r="AE16" s="36">
        <v>2.33</v>
      </c>
      <c r="AF16" s="37">
        <v>1.23</v>
      </c>
      <c r="AG16" s="36">
        <v>0.05</v>
      </c>
      <c r="AH16" s="37">
        <v>0.34</v>
      </c>
      <c r="AI16" s="36">
        <f t="shared" si="4"/>
        <v>0</v>
      </c>
      <c r="AJ16" s="38">
        <v>0</v>
      </c>
      <c r="AK16" s="38">
        <v>0</v>
      </c>
      <c r="AL16" s="38">
        <v>0</v>
      </c>
      <c r="AM16" s="36">
        <v>3.5</v>
      </c>
      <c r="AN16" s="37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3.5</v>
      </c>
      <c r="AT16" s="38">
        <v>0</v>
      </c>
      <c r="AU16" s="36">
        <v>3.27</v>
      </c>
      <c r="AV16" s="43">
        <v>0.3</v>
      </c>
      <c r="AW16" s="44">
        <v>0.2</v>
      </c>
      <c r="AX16" s="44">
        <v>0.15</v>
      </c>
      <c r="AY16" s="44">
        <v>0.2</v>
      </c>
      <c r="AZ16" s="44">
        <v>0.2</v>
      </c>
      <c r="BA16" s="44">
        <v>0.2</v>
      </c>
      <c r="BB16" s="44">
        <v>0.25</v>
      </c>
      <c r="BC16" s="44">
        <v>0.2</v>
      </c>
      <c r="BD16" s="44">
        <v>0.8</v>
      </c>
      <c r="BE16" s="44">
        <v>0.34</v>
      </c>
      <c r="BF16" s="44">
        <v>0.43</v>
      </c>
      <c r="BG16" s="44">
        <v>0</v>
      </c>
      <c r="BH16" s="38">
        <v>0</v>
      </c>
      <c r="BI16" s="36">
        <f t="shared" si="5"/>
        <v>47.11000000000001</v>
      </c>
      <c r="CE16" s="6"/>
      <c r="IQ16" s="7"/>
    </row>
    <row r="17" spans="1:256" s="2" customFormat="1" ht="60" customHeight="1">
      <c r="A17" s="25" t="s">
        <v>71</v>
      </c>
      <c r="B17" s="23">
        <v>8</v>
      </c>
      <c r="C17" s="24">
        <v>8</v>
      </c>
      <c r="D17" s="24">
        <v>0</v>
      </c>
      <c r="E17" s="24">
        <v>0</v>
      </c>
      <c r="F17" s="24">
        <v>0</v>
      </c>
      <c r="G17" s="24">
        <v>0</v>
      </c>
      <c r="H17" s="24">
        <v>16</v>
      </c>
      <c r="I17" s="24">
        <v>11</v>
      </c>
      <c r="J17" s="24">
        <v>10</v>
      </c>
      <c r="K17" s="24">
        <v>0</v>
      </c>
      <c r="L17" s="24">
        <v>0</v>
      </c>
      <c r="M17" s="24">
        <v>0</v>
      </c>
      <c r="N17" s="24">
        <v>0</v>
      </c>
      <c r="O17" s="24">
        <v>1</v>
      </c>
      <c r="P17" s="24">
        <v>0</v>
      </c>
      <c r="Q17" s="24">
        <v>0</v>
      </c>
      <c r="R17" s="34">
        <v>5</v>
      </c>
      <c r="S17" s="35">
        <v>0</v>
      </c>
      <c r="T17" s="36">
        <f t="shared" si="2"/>
        <v>66.6</v>
      </c>
      <c r="U17" s="37">
        <v>35.62</v>
      </c>
      <c r="V17" s="38">
        <v>20.9</v>
      </c>
      <c r="W17" s="38">
        <v>3.6</v>
      </c>
      <c r="X17" s="38">
        <v>3.51</v>
      </c>
      <c r="Y17" s="38">
        <v>0</v>
      </c>
      <c r="Z17" s="38">
        <v>2.97</v>
      </c>
      <c r="AA17" s="38">
        <v>0</v>
      </c>
      <c r="AB17" s="38">
        <v>0</v>
      </c>
      <c r="AC17" s="36">
        <f t="shared" si="3"/>
        <v>21.32</v>
      </c>
      <c r="AD17" s="37">
        <v>12.02</v>
      </c>
      <c r="AE17" s="36">
        <v>4.81</v>
      </c>
      <c r="AF17" s="37">
        <v>3.68</v>
      </c>
      <c r="AG17" s="36">
        <v>0.1</v>
      </c>
      <c r="AH17" s="37">
        <v>0.71</v>
      </c>
      <c r="AI17" s="36">
        <f t="shared" si="4"/>
        <v>0</v>
      </c>
      <c r="AJ17" s="38">
        <v>0</v>
      </c>
      <c r="AK17" s="38">
        <v>0</v>
      </c>
      <c r="AL17" s="38">
        <v>0</v>
      </c>
      <c r="AM17" s="36">
        <f>SUM(AN17:AT17)</f>
        <v>15.71</v>
      </c>
      <c r="AN17" s="37">
        <v>0</v>
      </c>
      <c r="AO17" s="38">
        <v>0</v>
      </c>
      <c r="AP17" s="38">
        <v>8.5</v>
      </c>
      <c r="AQ17" s="38">
        <v>0</v>
      </c>
      <c r="AR17" s="38">
        <v>0</v>
      </c>
      <c r="AS17" s="38">
        <v>7.21</v>
      </c>
      <c r="AT17" s="38">
        <v>0</v>
      </c>
      <c r="AU17" s="36">
        <f>SUM(AV17:BH17)</f>
        <v>6.8</v>
      </c>
      <c r="AV17" s="43">
        <v>0.6</v>
      </c>
      <c r="AW17" s="44">
        <v>0.4</v>
      </c>
      <c r="AX17" s="44">
        <v>0.36</v>
      </c>
      <c r="AY17" s="44">
        <v>0.48</v>
      </c>
      <c r="AZ17" s="44">
        <v>0.48</v>
      </c>
      <c r="BA17" s="44">
        <v>0.48</v>
      </c>
      <c r="BB17" s="44">
        <v>0.6</v>
      </c>
      <c r="BC17" s="44">
        <v>0.6</v>
      </c>
      <c r="BD17" s="44">
        <v>1</v>
      </c>
      <c r="BE17" s="44">
        <v>0.71</v>
      </c>
      <c r="BF17" s="44">
        <v>0.89</v>
      </c>
      <c r="BG17" s="44">
        <v>0</v>
      </c>
      <c r="BH17" s="38">
        <v>0.2</v>
      </c>
      <c r="BI17" s="36">
        <f t="shared" si="5"/>
        <v>110.42999999999999</v>
      </c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49"/>
      <c r="IS17" s="49"/>
      <c r="IT17" s="49"/>
      <c r="IU17" s="49"/>
      <c r="IV17" s="49"/>
    </row>
    <row r="18" spans="1:256" s="2" customFormat="1" ht="60" customHeight="1">
      <c r="A18" s="25" t="s">
        <v>72</v>
      </c>
      <c r="B18" s="23">
        <v>3</v>
      </c>
      <c r="C18" s="24">
        <v>1</v>
      </c>
      <c r="D18" s="24">
        <v>2</v>
      </c>
      <c r="E18" s="24"/>
      <c r="F18" s="24"/>
      <c r="G18" s="24"/>
      <c r="H18" s="24">
        <v>3</v>
      </c>
      <c r="I18" s="24">
        <v>3</v>
      </c>
      <c r="J18" s="24">
        <v>3</v>
      </c>
      <c r="K18" s="24"/>
      <c r="L18" s="24"/>
      <c r="M18" s="24"/>
      <c r="N18" s="24"/>
      <c r="O18" s="24"/>
      <c r="P18" s="24"/>
      <c r="Q18" s="24"/>
      <c r="R18" s="34"/>
      <c r="S18" s="35"/>
      <c r="T18" s="36">
        <f t="shared" si="2"/>
        <v>17.55</v>
      </c>
      <c r="U18" s="37">
        <v>8.99</v>
      </c>
      <c r="V18" s="38">
        <v>5.96</v>
      </c>
      <c r="W18" s="38">
        <v>1.08</v>
      </c>
      <c r="X18" s="38">
        <v>0.77</v>
      </c>
      <c r="Y18" s="38"/>
      <c r="Z18" s="38">
        <v>0.75</v>
      </c>
      <c r="AA18" s="38"/>
      <c r="AB18" s="38"/>
      <c r="AC18" s="36">
        <f t="shared" si="3"/>
        <v>5.44</v>
      </c>
      <c r="AD18" s="37">
        <v>3.21</v>
      </c>
      <c r="AE18" s="36">
        <v>1.28</v>
      </c>
      <c r="AF18" s="37">
        <v>0.74</v>
      </c>
      <c r="AG18" s="36">
        <v>0.03</v>
      </c>
      <c r="AH18" s="37">
        <v>0.18</v>
      </c>
      <c r="AI18" s="36"/>
      <c r="AJ18" s="38"/>
      <c r="AK18" s="38"/>
      <c r="AL18" s="38"/>
      <c r="AM18" s="36">
        <f>SUM(AN18:AT18)</f>
        <v>1.92</v>
      </c>
      <c r="AN18" s="37"/>
      <c r="AO18" s="38"/>
      <c r="AP18" s="38"/>
      <c r="AQ18" s="38"/>
      <c r="AR18" s="38"/>
      <c r="AS18" s="38">
        <v>1.92</v>
      </c>
      <c r="AT18" s="38"/>
      <c r="AU18" s="36">
        <f>SUM(AV18:BH18)</f>
        <v>1.9</v>
      </c>
      <c r="AV18" s="43">
        <v>0.7</v>
      </c>
      <c r="AW18" s="44">
        <v>0.1</v>
      </c>
      <c r="AX18" s="44">
        <v>0.1</v>
      </c>
      <c r="AY18" s="44"/>
      <c r="AZ18" s="44"/>
      <c r="BA18" s="44"/>
      <c r="BB18" s="44"/>
      <c r="BC18" s="44"/>
      <c r="BD18" s="44">
        <v>0.6</v>
      </c>
      <c r="BE18" s="44">
        <v>0.18</v>
      </c>
      <c r="BF18" s="44">
        <v>0.22</v>
      </c>
      <c r="BG18" s="44"/>
      <c r="BH18" s="38"/>
      <c r="BI18" s="36">
        <f t="shared" si="5"/>
        <v>26.810000000000002</v>
      </c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53"/>
      <c r="IS18" s="53"/>
      <c r="IT18" s="49"/>
      <c r="IU18" s="49"/>
      <c r="IV18" s="49"/>
    </row>
    <row r="19" spans="1:251" ht="60" customHeight="1">
      <c r="A19" s="17" t="s">
        <v>73</v>
      </c>
      <c r="B19" s="23">
        <v>13</v>
      </c>
      <c r="C19" s="24">
        <v>7</v>
      </c>
      <c r="D19" s="24">
        <v>5</v>
      </c>
      <c r="E19" s="24">
        <v>0</v>
      </c>
      <c r="F19" s="24">
        <v>1</v>
      </c>
      <c r="G19" s="24">
        <v>0</v>
      </c>
      <c r="H19" s="24">
        <v>13</v>
      </c>
      <c r="I19" s="24">
        <v>13</v>
      </c>
      <c r="J19" s="24">
        <v>13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34">
        <v>0</v>
      </c>
      <c r="S19" s="35">
        <v>0</v>
      </c>
      <c r="T19" s="36">
        <f t="shared" si="2"/>
        <v>81.30000000000001</v>
      </c>
      <c r="U19" s="37">
        <v>45.67</v>
      </c>
      <c r="V19" s="38">
        <v>27.14</v>
      </c>
      <c r="W19" s="38">
        <v>4.68</v>
      </c>
      <c r="X19" s="38">
        <v>0</v>
      </c>
      <c r="Y19" s="38">
        <v>0</v>
      </c>
      <c r="Z19" s="38">
        <v>3.81</v>
      </c>
      <c r="AA19" s="38">
        <v>0</v>
      </c>
      <c r="AB19" s="38">
        <v>0</v>
      </c>
      <c r="AC19" s="36">
        <f t="shared" si="3"/>
        <v>25.93</v>
      </c>
      <c r="AD19" s="37">
        <v>15.5</v>
      </c>
      <c r="AE19" s="36">
        <v>6.2</v>
      </c>
      <c r="AF19" s="37">
        <v>3.19</v>
      </c>
      <c r="AG19" s="36">
        <v>0.13</v>
      </c>
      <c r="AH19" s="37">
        <v>0.91</v>
      </c>
      <c r="AI19" s="36">
        <f aca="true" t="shared" si="6" ref="AI19:AI42">SUM(AJ19:AL19)</f>
        <v>0</v>
      </c>
      <c r="AJ19" s="38">
        <v>0</v>
      </c>
      <c r="AK19" s="38">
        <v>0</v>
      </c>
      <c r="AL19" s="38">
        <v>0</v>
      </c>
      <c r="AM19" s="36">
        <v>10.57</v>
      </c>
      <c r="AN19" s="37">
        <v>0</v>
      </c>
      <c r="AO19" s="38">
        <v>0</v>
      </c>
      <c r="AP19" s="38">
        <v>0</v>
      </c>
      <c r="AQ19" s="38">
        <v>0</v>
      </c>
      <c r="AR19" s="38">
        <v>1.27</v>
      </c>
      <c r="AS19" s="38">
        <v>9.3</v>
      </c>
      <c r="AT19" s="38">
        <v>0</v>
      </c>
      <c r="AU19" s="36">
        <v>9.16</v>
      </c>
      <c r="AV19" s="43">
        <v>1</v>
      </c>
      <c r="AW19" s="44">
        <v>0.5</v>
      </c>
      <c r="AX19" s="44">
        <v>0.3</v>
      </c>
      <c r="AY19" s="44">
        <v>0.5</v>
      </c>
      <c r="AZ19" s="44">
        <v>0.5</v>
      </c>
      <c r="BA19" s="44">
        <v>0.5</v>
      </c>
      <c r="BB19" s="44">
        <v>0.55</v>
      </c>
      <c r="BC19" s="44">
        <v>0.65</v>
      </c>
      <c r="BD19" s="44">
        <v>1</v>
      </c>
      <c r="BE19" s="44">
        <v>0.92</v>
      </c>
      <c r="BF19" s="44">
        <v>1.14</v>
      </c>
      <c r="BG19" s="44">
        <v>1</v>
      </c>
      <c r="BH19" s="38">
        <v>0.6</v>
      </c>
      <c r="BI19" s="36">
        <f t="shared" si="5"/>
        <v>126.96000000000001</v>
      </c>
      <c r="CE19" s="6"/>
      <c r="IQ19" s="7"/>
    </row>
    <row r="20" spans="1:251" ht="60" customHeight="1">
      <c r="A20" s="17" t="s">
        <v>74</v>
      </c>
      <c r="B20" s="23">
        <v>5</v>
      </c>
      <c r="C20" s="24">
        <v>4</v>
      </c>
      <c r="D20" s="24">
        <v>0</v>
      </c>
      <c r="E20" s="24">
        <v>0</v>
      </c>
      <c r="F20" s="24">
        <v>1</v>
      </c>
      <c r="G20" s="24">
        <v>0</v>
      </c>
      <c r="H20" s="24">
        <v>10</v>
      </c>
      <c r="I20" s="24">
        <v>6</v>
      </c>
      <c r="J20" s="24">
        <v>6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34">
        <v>4</v>
      </c>
      <c r="S20" s="35">
        <v>0</v>
      </c>
      <c r="T20" s="36">
        <f t="shared" si="2"/>
        <v>38.400000000000006</v>
      </c>
      <c r="U20" s="37">
        <v>21.7</v>
      </c>
      <c r="V20" s="38">
        <v>12.73</v>
      </c>
      <c r="W20" s="38">
        <v>2.16</v>
      </c>
      <c r="X20" s="38">
        <v>0</v>
      </c>
      <c r="Y20" s="38">
        <v>0</v>
      </c>
      <c r="Z20" s="38">
        <v>1.81</v>
      </c>
      <c r="AA20" s="38">
        <v>0</v>
      </c>
      <c r="AB20" s="38">
        <v>0</v>
      </c>
      <c r="AC20" s="36">
        <f t="shared" si="3"/>
        <v>13.19</v>
      </c>
      <c r="AD20" s="37">
        <v>7.32</v>
      </c>
      <c r="AE20" s="36">
        <v>2.93</v>
      </c>
      <c r="AF20" s="37">
        <v>2.45</v>
      </c>
      <c r="AG20" s="36">
        <v>0.06</v>
      </c>
      <c r="AH20" s="37">
        <v>0.43</v>
      </c>
      <c r="AI20" s="36">
        <f t="shared" si="6"/>
        <v>0</v>
      </c>
      <c r="AJ20" s="38">
        <v>0</v>
      </c>
      <c r="AK20" s="38">
        <v>0</v>
      </c>
      <c r="AL20" s="38">
        <v>0</v>
      </c>
      <c r="AM20" s="36">
        <v>10.81</v>
      </c>
      <c r="AN20" s="37">
        <v>0</v>
      </c>
      <c r="AO20" s="38">
        <v>0</v>
      </c>
      <c r="AP20" s="38">
        <v>6.42</v>
      </c>
      <c r="AQ20" s="38">
        <v>0</v>
      </c>
      <c r="AR20" s="38">
        <v>0</v>
      </c>
      <c r="AS20" s="38">
        <v>4.39</v>
      </c>
      <c r="AT20" s="38">
        <v>0</v>
      </c>
      <c r="AU20" s="36">
        <v>4.33</v>
      </c>
      <c r="AV20" s="43">
        <v>0.85</v>
      </c>
      <c r="AW20" s="44">
        <v>0.3</v>
      </c>
      <c r="AX20" s="44">
        <v>0.15</v>
      </c>
      <c r="AY20" s="44">
        <v>0.15</v>
      </c>
      <c r="AZ20" s="44">
        <v>0.15</v>
      </c>
      <c r="BA20" s="44">
        <v>0.1</v>
      </c>
      <c r="BB20" s="44">
        <v>0.5</v>
      </c>
      <c r="BC20" s="44">
        <v>0.3</v>
      </c>
      <c r="BD20" s="44">
        <v>0.5</v>
      </c>
      <c r="BE20" s="44">
        <v>0.43</v>
      </c>
      <c r="BF20" s="44">
        <v>0.54</v>
      </c>
      <c r="BG20" s="44">
        <v>0.16</v>
      </c>
      <c r="BH20" s="38">
        <v>0.2</v>
      </c>
      <c r="BI20" s="36">
        <f t="shared" si="5"/>
        <v>66.73</v>
      </c>
      <c r="CE20" s="6"/>
      <c r="IQ20" s="7"/>
    </row>
    <row r="21" spans="1:251" ht="60" customHeight="1">
      <c r="A21" s="17" t="s">
        <v>75</v>
      </c>
      <c r="B21" s="23">
        <v>2</v>
      </c>
      <c r="C21" s="24">
        <v>2</v>
      </c>
      <c r="D21" s="24">
        <v>0</v>
      </c>
      <c r="E21" s="24">
        <v>0</v>
      </c>
      <c r="F21" s="24">
        <v>0</v>
      </c>
      <c r="G21" s="24">
        <v>0</v>
      </c>
      <c r="H21" s="24">
        <v>3</v>
      </c>
      <c r="I21" s="24">
        <v>3</v>
      </c>
      <c r="J21" s="24">
        <v>3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34">
        <v>0</v>
      </c>
      <c r="S21" s="35">
        <v>0</v>
      </c>
      <c r="T21" s="36">
        <f t="shared" si="2"/>
        <v>20.469999999999995</v>
      </c>
      <c r="U21" s="37">
        <v>11.82</v>
      </c>
      <c r="V21" s="38">
        <v>6.58</v>
      </c>
      <c r="W21" s="38">
        <v>1.08</v>
      </c>
      <c r="X21" s="38">
        <v>0</v>
      </c>
      <c r="Y21" s="38">
        <v>0</v>
      </c>
      <c r="Z21" s="38">
        <v>0.99</v>
      </c>
      <c r="AA21" s="38">
        <v>0</v>
      </c>
      <c r="AB21" s="38">
        <v>0</v>
      </c>
      <c r="AC21" s="36">
        <f t="shared" si="3"/>
        <v>6.45</v>
      </c>
      <c r="AD21" s="37">
        <v>3.9</v>
      </c>
      <c r="AE21" s="36">
        <v>1.56</v>
      </c>
      <c r="AF21" s="37">
        <v>0.73</v>
      </c>
      <c r="AG21" s="36">
        <v>0.03</v>
      </c>
      <c r="AH21" s="37">
        <v>0.23</v>
      </c>
      <c r="AI21" s="36">
        <f t="shared" si="6"/>
        <v>0</v>
      </c>
      <c r="AJ21" s="38">
        <v>0</v>
      </c>
      <c r="AK21" s="38">
        <v>0</v>
      </c>
      <c r="AL21" s="38">
        <v>0</v>
      </c>
      <c r="AM21" s="36">
        <v>2.34</v>
      </c>
      <c r="AN21" s="37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2.34</v>
      </c>
      <c r="AT21" s="38">
        <v>0</v>
      </c>
      <c r="AU21" s="36">
        <v>2.03</v>
      </c>
      <c r="AV21" s="43">
        <v>0.3</v>
      </c>
      <c r="AW21" s="44">
        <v>0.05</v>
      </c>
      <c r="AX21" s="44">
        <v>0.05</v>
      </c>
      <c r="AY21" s="44">
        <v>0.05</v>
      </c>
      <c r="AZ21" s="44">
        <v>0.05</v>
      </c>
      <c r="BA21" s="44">
        <v>0</v>
      </c>
      <c r="BB21" s="44">
        <v>0.2</v>
      </c>
      <c r="BC21" s="44">
        <v>0</v>
      </c>
      <c r="BD21" s="44">
        <v>0.8</v>
      </c>
      <c r="BE21" s="44">
        <v>0.23</v>
      </c>
      <c r="BF21" s="44">
        <v>0.3</v>
      </c>
      <c r="BG21" s="44">
        <v>0</v>
      </c>
      <c r="BH21" s="38">
        <v>0</v>
      </c>
      <c r="BI21" s="36">
        <f t="shared" si="5"/>
        <v>31.289999999999996</v>
      </c>
      <c r="CE21" s="6"/>
      <c r="IQ21" s="7"/>
    </row>
    <row r="22" spans="1:251" ht="60" customHeight="1">
      <c r="A22" s="17" t="s">
        <v>76</v>
      </c>
      <c r="B22" s="23">
        <v>5</v>
      </c>
      <c r="C22" s="24">
        <v>4</v>
      </c>
      <c r="D22" s="24">
        <v>0</v>
      </c>
      <c r="E22" s="24">
        <v>0</v>
      </c>
      <c r="F22" s="24">
        <v>1</v>
      </c>
      <c r="G22" s="24">
        <v>0</v>
      </c>
      <c r="H22" s="24">
        <v>9</v>
      </c>
      <c r="I22" s="24">
        <v>6</v>
      </c>
      <c r="J22" s="24">
        <v>6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34">
        <v>3</v>
      </c>
      <c r="S22" s="35">
        <v>0</v>
      </c>
      <c r="T22" s="36">
        <f t="shared" si="2"/>
        <v>37.24</v>
      </c>
      <c r="U22" s="37">
        <v>21.24</v>
      </c>
      <c r="V22" s="38">
        <v>12.07</v>
      </c>
      <c r="W22" s="38">
        <v>2.16</v>
      </c>
      <c r="X22" s="38">
        <v>0</v>
      </c>
      <c r="Y22" s="38">
        <v>0</v>
      </c>
      <c r="Z22" s="38">
        <v>1.77</v>
      </c>
      <c r="AA22" s="38">
        <v>0</v>
      </c>
      <c r="AB22" s="38">
        <v>0</v>
      </c>
      <c r="AC22" s="36">
        <f t="shared" si="3"/>
        <v>12.620000000000001</v>
      </c>
      <c r="AD22" s="37">
        <v>7.09</v>
      </c>
      <c r="AE22" s="36">
        <v>2.84</v>
      </c>
      <c r="AF22" s="37">
        <v>2.21</v>
      </c>
      <c r="AG22" s="36">
        <v>0.06</v>
      </c>
      <c r="AH22" s="37">
        <v>0.42</v>
      </c>
      <c r="AI22" s="36">
        <f t="shared" si="6"/>
        <v>0</v>
      </c>
      <c r="AJ22" s="38">
        <v>0</v>
      </c>
      <c r="AK22" s="38">
        <v>0</v>
      </c>
      <c r="AL22" s="38">
        <v>0</v>
      </c>
      <c r="AM22" s="36">
        <v>11.43</v>
      </c>
      <c r="AN22" s="37">
        <v>0</v>
      </c>
      <c r="AO22" s="38">
        <v>0</v>
      </c>
      <c r="AP22" s="38">
        <v>4.91</v>
      </c>
      <c r="AQ22" s="38">
        <v>0</v>
      </c>
      <c r="AR22" s="38">
        <v>2.26</v>
      </c>
      <c r="AS22" s="38">
        <v>4.26</v>
      </c>
      <c r="AT22" s="38">
        <v>0</v>
      </c>
      <c r="AU22" s="36">
        <v>4.07</v>
      </c>
      <c r="AV22" s="43">
        <v>1</v>
      </c>
      <c r="AW22" s="44">
        <v>0.5</v>
      </c>
      <c r="AX22" s="44">
        <v>0</v>
      </c>
      <c r="AY22" s="44">
        <v>0</v>
      </c>
      <c r="AZ22" s="44">
        <v>0</v>
      </c>
      <c r="BA22" s="44">
        <v>0</v>
      </c>
      <c r="BB22" s="44">
        <v>0.5</v>
      </c>
      <c r="BC22" s="44">
        <v>0</v>
      </c>
      <c r="BD22" s="44">
        <v>1</v>
      </c>
      <c r="BE22" s="44">
        <v>0.42</v>
      </c>
      <c r="BF22" s="44">
        <v>0.53</v>
      </c>
      <c r="BG22" s="44">
        <v>0.12</v>
      </c>
      <c r="BH22" s="38">
        <v>0</v>
      </c>
      <c r="BI22" s="36">
        <f t="shared" si="5"/>
        <v>65.36</v>
      </c>
      <c r="CE22" s="6"/>
      <c r="IQ22" s="7"/>
    </row>
    <row r="23" spans="1:251" ht="60" customHeight="1">
      <c r="A23" s="17" t="s">
        <v>77</v>
      </c>
      <c r="B23" s="23">
        <v>8</v>
      </c>
      <c r="C23" s="24">
        <v>8</v>
      </c>
      <c r="D23" s="24">
        <v>0</v>
      </c>
      <c r="E23" s="24">
        <v>0</v>
      </c>
      <c r="F23" s="24">
        <v>0</v>
      </c>
      <c r="G23" s="24">
        <v>0</v>
      </c>
      <c r="H23" s="24">
        <v>12</v>
      </c>
      <c r="I23" s="24">
        <v>9</v>
      </c>
      <c r="J23" s="24">
        <v>9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34">
        <v>3</v>
      </c>
      <c r="S23" s="35">
        <v>0</v>
      </c>
      <c r="T23" s="36">
        <f t="shared" si="2"/>
        <v>58.99000000000001</v>
      </c>
      <c r="U23" s="37">
        <v>34.06</v>
      </c>
      <c r="V23" s="38">
        <v>18.85</v>
      </c>
      <c r="W23" s="38">
        <v>3.24</v>
      </c>
      <c r="X23" s="38">
        <v>0</v>
      </c>
      <c r="Y23" s="38">
        <v>0</v>
      </c>
      <c r="Z23" s="38">
        <v>2.84</v>
      </c>
      <c r="AA23" s="38">
        <v>0</v>
      </c>
      <c r="AB23" s="38">
        <v>0</v>
      </c>
      <c r="AC23" s="36">
        <f t="shared" si="3"/>
        <v>19.43</v>
      </c>
      <c r="AD23" s="37">
        <v>11.23</v>
      </c>
      <c r="AE23" s="36">
        <v>4.49</v>
      </c>
      <c r="AF23" s="37">
        <v>2.94</v>
      </c>
      <c r="AG23" s="36">
        <v>0.09</v>
      </c>
      <c r="AH23" s="37">
        <v>0.68</v>
      </c>
      <c r="AI23" s="36">
        <f t="shared" si="6"/>
        <v>0</v>
      </c>
      <c r="AJ23" s="38">
        <v>0</v>
      </c>
      <c r="AK23" s="38">
        <v>0</v>
      </c>
      <c r="AL23" s="38">
        <v>0</v>
      </c>
      <c r="AM23" s="36">
        <v>11.65</v>
      </c>
      <c r="AN23" s="37">
        <v>0</v>
      </c>
      <c r="AO23" s="38">
        <v>0</v>
      </c>
      <c r="AP23" s="38">
        <v>4.91</v>
      </c>
      <c r="AQ23" s="38">
        <v>0</v>
      </c>
      <c r="AR23" s="38">
        <v>0</v>
      </c>
      <c r="AS23" s="38">
        <v>6.74</v>
      </c>
      <c r="AT23" s="38">
        <v>0</v>
      </c>
      <c r="AU23" s="36">
        <v>6.15</v>
      </c>
      <c r="AV23" s="43">
        <v>1.8</v>
      </c>
      <c r="AW23" s="44">
        <v>0</v>
      </c>
      <c r="AX23" s="44">
        <v>0</v>
      </c>
      <c r="AY23" s="44">
        <v>0</v>
      </c>
      <c r="AZ23" s="44">
        <v>0</v>
      </c>
      <c r="BA23" s="44">
        <v>0.9</v>
      </c>
      <c r="BB23" s="44">
        <v>0</v>
      </c>
      <c r="BC23" s="44">
        <v>0</v>
      </c>
      <c r="BD23" s="44">
        <v>1.8</v>
      </c>
      <c r="BE23" s="44">
        <v>0.68</v>
      </c>
      <c r="BF23" s="44">
        <v>0.85</v>
      </c>
      <c r="BG23" s="44">
        <v>0.12</v>
      </c>
      <c r="BH23" s="38">
        <v>0</v>
      </c>
      <c r="BI23" s="36">
        <f t="shared" si="5"/>
        <v>96.22000000000003</v>
      </c>
      <c r="CE23" s="6"/>
      <c r="IQ23" s="7"/>
    </row>
    <row r="24" spans="1:251" ht="60" customHeight="1">
      <c r="A24" s="17" t="s">
        <v>78</v>
      </c>
      <c r="B24" s="23">
        <v>7</v>
      </c>
      <c r="C24" s="24">
        <v>6</v>
      </c>
      <c r="D24" s="24">
        <v>1</v>
      </c>
      <c r="E24" s="24">
        <v>0</v>
      </c>
      <c r="F24" s="24">
        <v>0</v>
      </c>
      <c r="G24" s="24">
        <v>0</v>
      </c>
      <c r="H24" s="24">
        <v>17</v>
      </c>
      <c r="I24" s="24">
        <v>11</v>
      </c>
      <c r="J24" s="24">
        <v>11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34">
        <v>6</v>
      </c>
      <c r="S24" s="35">
        <v>0</v>
      </c>
      <c r="T24" s="36">
        <f t="shared" si="2"/>
        <v>74.48</v>
      </c>
      <c r="U24" s="37">
        <v>43.13</v>
      </c>
      <c r="V24" s="38">
        <v>23.8</v>
      </c>
      <c r="W24" s="38">
        <v>3.96</v>
      </c>
      <c r="X24" s="38">
        <v>0</v>
      </c>
      <c r="Y24" s="38">
        <v>0</v>
      </c>
      <c r="Z24" s="38">
        <v>3.59</v>
      </c>
      <c r="AA24" s="38">
        <v>0</v>
      </c>
      <c r="AB24" s="38">
        <v>0</v>
      </c>
      <c r="AC24" s="36">
        <f t="shared" si="3"/>
        <v>24.990000000000002</v>
      </c>
      <c r="AD24" s="37">
        <v>14.18</v>
      </c>
      <c r="AE24" s="36">
        <v>5.67</v>
      </c>
      <c r="AF24" s="37">
        <v>4.17</v>
      </c>
      <c r="AG24" s="36">
        <v>0.11</v>
      </c>
      <c r="AH24" s="37">
        <v>0.86</v>
      </c>
      <c r="AI24" s="36">
        <f t="shared" si="6"/>
        <v>0</v>
      </c>
      <c r="AJ24" s="38">
        <v>0</v>
      </c>
      <c r="AK24" s="38">
        <v>0</v>
      </c>
      <c r="AL24" s="38">
        <v>0</v>
      </c>
      <c r="AM24" s="36">
        <v>19.12</v>
      </c>
      <c r="AN24" s="37">
        <v>0</v>
      </c>
      <c r="AO24" s="38">
        <v>0</v>
      </c>
      <c r="AP24" s="38">
        <v>9.69</v>
      </c>
      <c r="AQ24" s="38">
        <v>0</v>
      </c>
      <c r="AR24" s="38">
        <v>0.92</v>
      </c>
      <c r="AS24" s="38">
        <v>8.51</v>
      </c>
      <c r="AT24" s="38">
        <v>0</v>
      </c>
      <c r="AU24" s="36">
        <v>8.49</v>
      </c>
      <c r="AV24" s="43">
        <v>1.1</v>
      </c>
      <c r="AW24" s="44">
        <v>0.55</v>
      </c>
      <c r="AX24" s="44">
        <v>0</v>
      </c>
      <c r="AY24" s="44">
        <v>0</v>
      </c>
      <c r="AZ24" s="44">
        <v>0</v>
      </c>
      <c r="BA24" s="44">
        <v>1.1</v>
      </c>
      <c r="BB24" s="44">
        <v>0.55</v>
      </c>
      <c r="BC24" s="44">
        <v>0</v>
      </c>
      <c r="BD24" s="44">
        <v>2.2</v>
      </c>
      <c r="BE24" s="44">
        <v>0.87</v>
      </c>
      <c r="BF24" s="44">
        <v>1.08</v>
      </c>
      <c r="BG24" s="44">
        <v>0.24</v>
      </c>
      <c r="BH24" s="38">
        <v>0.8</v>
      </c>
      <c r="BI24" s="36">
        <f t="shared" si="5"/>
        <v>127.08</v>
      </c>
      <c r="CE24" s="6"/>
      <c r="IQ24" s="7"/>
    </row>
    <row r="25" spans="1:61" ht="60" customHeight="1">
      <c r="A25" s="17" t="s">
        <v>79</v>
      </c>
      <c r="B25" s="23">
        <v>3</v>
      </c>
      <c r="C25" s="24">
        <v>3</v>
      </c>
      <c r="D25" s="24">
        <v>0</v>
      </c>
      <c r="E25" s="24">
        <v>0</v>
      </c>
      <c r="F25" s="24">
        <v>0</v>
      </c>
      <c r="G25" s="24">
        <v>0</v>
      </c>
      <c r="H25" s="24">
        <v>3</v>
      </c>
      <c r="I25" s="24">
        <v>3</v>
      </c>
      <c r="J25" s="24">
        <v>3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34">
        <v>0</v>
      </c>
      <c r="S25" s="35">
        <v>0</v>
      </c>
      <c r="T25" s="36">
        <f t="shared" si="2"/>
        <v>17.05</v>
      </c>
      <c r="U25" s="37">
        <v>9.13</v>
      </c>
      <c r="V25" s="38">
        <v>6.08</v>
      </c>
      <c r="W25" s="38">
        <v>1.08</v>
      </c>
      <c r="X25" s="38">
        <v>0</v>
      </c>
      <c r="Y25" s="38">
        <v>0</v>
      </c>
      <c r="Z25" s="38">
        <v>0.76</v>
      </c>
      <c r="AA25" s="38">
        <v>0</v>
      </c>
      <c r="AB25" s="38">
        <v>0</v>
      </c>
      <c r="AC25" s="36">
        <f t="shared" si="3"/>
        <v>5.51</v>
      </c>
      <c r="AD25" s="37">
        <v>3.26</v>
      </c>
      <c r="AE25" s="36">
        <v>1.3</v>
      </c>
      <c r="AF25" s="37">
        <v>0.74</v>
      </c>
      <c r="AG25" s="36">
        <v>0.03</v>
      </c>
      <c r="AH25" s="37">
        <v>0.18</v>
      </c>
      <c r="AI25" s="36">
        <f t="shared" si="6"/>
        <v>0</v>
      </c>
      <c r="AJ25" s="38">
        <v>0</v>
      </c>
      <c r="AK25" s="38">
        <v>0</v>
      </c>
      <c r="AL25" s="38">
        <v>0</v>
      </c>
      <c r="AM25" s="36">
        <v>1.95</v>
      </c>
      <c r="AN25" s="37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1.95</v>
      </c>
      <c r="AT25" s="38">
        <v>0</v>
      </c>
      <c r="AU25" s="36">
        <v>1.91</v>
      </c>
      <c r="AV25" s="43">
        <v>0.15</v>
      </c>
      <c r="AW25" s="44">
        <v>0.1</v>
      </c>
      <c r="AX25" s="44">
        <v>0.1</v>
      </c>
      <c r="AY25" s="44">
        <v>0.2</v>
      </c>
      <c r="AZ25" s="44">
        <v>0.1</v>
      </c>
      <c r="BA25" s="44">
        <v>0.15</v>
      </c>
      <c r="BB25" s="44">
        <v>0.1</v>
      </c>
      <c r="BC25" s="44">
        <v>0.1</v>
      </c>
      <c r="BD25" s="44">
        <v>0.5</v>
      </c>
      <c r="BE25" s="44">
        <v>0.18</v>
      </c>
      <c r="BF25" s="44">
        <v>0.23</v>
      </c>
      <c r="BG25" s="44">
        <v>0</v>
      </c>
      <c r="BH25" s="38">
        <v>0</v>
      </c>
      <c r="BI25" s="36">
        <f t="shared" si="5"/>
        <v>26.42</v>
      </c>
    </row>
    <row r="26" spans="1:61" ht="60" customHeight="1">
      <c r="A26" s="17" t="s">
        <v>80</v>
      </c>
      <c r="B26" s="23">
        <v>3</v>
      </c>
      <c r="C26" s="24">
        <v>3</v>
      </c>
      <c r="D26" s="24">
        <v>0</v>
      </c>
      <c r="E26" s="24">
        <v>0</v>
      </c>
      <c r="F26" s="24">
        <v>0</v>
      </c>
      <c r="G26" s="24">
        <v>0</v>
      </c>
      <c r="H26" s="24">
        <v>3</v>
      </c>
      <c r="I26" s="24">
        <v>3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34">
        <v>0</v>
      </c>
      <c r="S26" s="35">
        <v>0</v>
      </c>
      <c r="T26" s="36">
        <f t="shared" si="2"/>
        <v>16.11</v>
      </c>
      <c r="U26" s="37">
        <v>8.26</v>
      </c>
      <c r="V26" s="38">
        <v>6.08</v>
      </c>
      <c r="W26" s="38">
        <v>1.08</v>
      </c>
      <c r="X26" s="38">
        <v>0</v>
      </c>
      <c r="Y26" s="38">
        <v>0</v>
      </c>
      <c r="Z26" s="38">
        <v>0.69</v>
      </c>
      <c r="AA26" s="38">
        <v>0</v>
      </c>
      <c r="AB26" s="38">
        <v>0</v>
      </c>
      <c r="AC26" s="36">
        <f t="shared" si="3"/>
        <v>5.250000000000001</v>
      </c>
      <c r="AD26" s="37">
        <v>3.08</v>
      </c>
      <c r="AE26" s="36">
        <v>1.23</v>
      </c>
      <c r="AF26" s="37">
        <v>0.74</v>
      </c>
      <c r="AG26" s="36">
        <v>0.03</v>
      </c>
      <c r="AH26" s="37">
        <v>0.17</v>
      </c>
      <c r="AI26" s="36">
        <f t="shared" si="6"/>
        <v>0</v>
      </c>
      <c r="AJ26" s="38">
        <v>0</v>
      </c>
      <c r="AK26" s="38">
        <v>0</v>
      </c>
      <c r="AL26" s="38">
        <v>0</v>
      </c>
      <c r="AM26" s="36">
        <v>1.85</v>
      </c>
      <c r="AN26" s="37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1.85</v>
      </c>
      <c r="AT26" s="38">
        <v>0</v>
      </c>
      <c r="AU26" s="36">
        <v>1.88</v>
      </c>
      <c r="AV26" s="43">
        <v>0.3</v>
      </c>
      <c r="AW26" s="44">
        <v>0</v>
      </c>
      <c r="AX26" s="44">
        <v>0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  <c r="BD26" s="44">
        <v>0.6</v>
      </c>
      <c r="BE26" s="44">
        <v>0.17</v>
      </c>
      <c r="BF26" s="44">
        <v>0.21</v>
      </c>
      <c r="BG26" s="44">
        <v>0.6</v>
      </c>
      <c r="BH26" s="38">
        <v>0</v>
      </c>
      <c r="BI26" s="36">
        <f t="shared" si="5"/>
        <v>25.09</v>
      </c>
    </row>
    <row r="27" spans="1:61" ht="60" customHeight="1">
      <c r="A27" s="17" t="s">
        <v>81</v>
      </c>
      <c r="B27" s="23">
        <v>6</v>
      </c>
      <c r="C27" s="24">
        <v>6</v>
      </c>
      <c r="D27" s="24">
        <v>0</v>
      </c>
      <c r="E27" s="24">
        <v>0</v>
      </c>
      <c r="F27" s="24">
        <v>0</v>
      </c>
      <c r="G27" s="24">
        <v>0</v>
      </c>
      <c r="H27" s="24">
        <v>9</v>
      </c>
      <c r="I27" s="24">
        <v>7</v>
      </c>
      <c r="J27" s="24">
        <v>7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34">
        <v>2</v>
      </c>
      <c r="S27" s="35">
        <v>0</v>
      </c>
      <c r="T27" s="36">
        <f t="shared" si="2"/>
        <v>43.88</v>
      </c>
      <c r="U27" s="37">
        <v>23.19</v>
      </c>
      <c r="V27" s="38">
        <v>14.27</v>
      </c>
      <c r="W27" s="38">
        <v>2.52</v>
      </c>
      <c r="X27" s="38">
        <v>1.97</v>
      </c>
      <c r="Y27" s="38">
        <v>0</v>
      </c>
      <c r="Z27" s="38">
        <v>1.93</v>
      </c>
      <c r="AA27" s="38">
        <v>0</v>
      </c>
      <c r="AB27" s="38">
        <v>0</v>
      </c>
      <c r="AC27" s="36">
        <f t="shared" si="3"/>
        <v>13.940000000000001</v>
      </c>
      <c r="AD27" s="37">
        <v>8</v>
      </c>
      <c r="AE27" s="36">
        <v>3.2</v>
      </c>
      <c r="AF27" s="37">
        <v>2.21</v>
      </c>
      <c r="AG27" s="36">
        <v>0.07</v>
      </c>
      <c r="AH27" s="37">
        <v>0.46</v>
      </c>
      <c r="AI27" s="36">
        <f t="shared" si="6"/>
        <v>0</v>
      </c>
      <c r="AJ27" s="38">
        <v>0</v>
      </c>
      <c r="AK27" s="38">
        <v>0</v>
      </c>
      <c r="AL27" s="38">
        <v>0</v>
      </c>
      <c r="AM27" s="36">
        <v>7.94</v>
      </c>
      <c r="AN27" s="37">
        <v>0</v>
      </c>
      <c r="AO27" s="38">
        <v>0</v>
      </c>
      <c r="AP27" s="38">
        <v>3.14</v>
      </c>
      <c r="AQ27" s="38">
        <v>0</v>
      </c>
      <c r="AR27" s="38">
        <v>0</v>
      </c>
      <c r="AS27" s="38">
        <v>4.8</v>
      </c>
      <c r="AT27" s="38">
        <v>0</v>
      </c>
      <c r="AU27" s="36">
        <v>4.63</v>
      </c>
      <c r="AV27" s="43">
        <v>1</v>
      </c>
      <c r="AW27" s="44">
        <v>0</v>
      </c>
      <c r="AX27" s="44">
        <v>0</v>
      </c>
      <c r="AY27" s="44">
        <v>0</v>
      </c>
      <c r="AZ27" s="44">
        <v>0</v>
      </c>
      <c r="BA27" s="44">
        <v>0</v>
      </c>
      <c r="BB27" s="44">
        <v>0.5</v>
      </c>
      <c r="BC27" s="44">
        <v>0</v>
      </c>
      <c r="BD27" s="44">
        <v>1</v>
      </c>
      <c r="BE27" s="44">
        <v>0.47</v>
      </c>
      <c r="BF27" s="44">
        <v>0.58</v>
      </c>
      <c r="BG27" s="44">
        <v>1.08</v>
      </c>
      <c r="BH27" s="38">
        <v>0</v>
      </c>
      <c r="BI27" s="36">
        <f t="shared" si="5"/>
        <v>70.39</v>
      </c>
    </row>
    <row r="28" spans="1:61" ht="60" customHeight="1">
      <c r="A28" s="17" t="s">
        <v>82</v>
      </c>
      <c r="B28" s="23">
        <v>5</v>
      </c>
      <c r="C28" s="24">
        <v>5</v>
      </c>
      <c r="D28" s="24">
        <v>0</v>
      </c>
      <c r="E28" s="24">
        <v>0</v>
      </c>
      <c r="F28" s="24">
        <v>0</v>
      </c>
      <c r="G28" s="24">
        <v>0</v>
      </c>
      <c r="H28" s="24">
        <v>8</v>
      </c>
      <c r="I28" s="24">
        <v>7</v>
      </c>
      <c r="J28" s="24">
        <v>7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34">
        <v>1</v>
      </c>
      <c r="S28" s="35">
        <v>0</v>
      </c>
      <c r="T28" s="36">
        <f t="shared" si="2"/>
        <v>46.43000000000001</v>
      </c>
      <c r="U28" s="37">
        <v>26.83</v>
      </c>
      <c r="V28" s="38">
        <v>14.84</v>
      </c>
      <c r="W28" s="38">
        <v>2.52</v>
      </c>
      <c r="X28" s="38">
        <v>0</v>
      </c>
      <c r="Y28" s="38">
        <v>0</v>
      </c>
      <c r="Z28" s="38">
        <v>2.24</v>
      </c>
      <c r="AA28" s="38">
        <v>0</v>
      </c>
      <c r="AB28" s="38">
        <v>0</v>
      </c>
      <c r="AC28" s="36">
        <f t="shared" si="3"/>
        <v>14.95</v>
      </c>
      <c r="AD28" s="37">
        <v>8.84</v>
      </c>
      <c r="AE28" s="36">
        <v>3.54</v>
      </c>
      <c r="AF28" s="37">
        <v>1.96</v>
      </c>
      <c r="AG28" s="36">
        <v>0.07</v>
      </c>
      <c r="AH28" s="37">
        <v>0.54</v>
      </c>
      <c r="AI28" s="36">
        <f t="shared" si="6"/>
        <v>24.4</v>
      </c>
      <c r="AJ28" s="38">
        <v>0</v>
      </c>
      <c r="AK28" s="38">
        <v>0</v>
      </c>
      <c r="AL28" s="38">
        <v>24.4</v>
      </c>
      <c r="AM28" s="36">
        <v>6.8</v>
      </c>
      <c r="AN28" s="37">
        <v>0</v>
      </c>
      <c r="AO28" s="38">
        <v>0</v>
      </c>
      <c r="AP28" s="38">
        <v>1.5</v>
      </c>
      <c r="AQ28" s="38">
        <v>0</v>
      </c>
      <c r="AR28" s="38">
        <v>0</v>
      </c>
      <c r="AS28" s="38">
        <v>5.3</v>
      </c>
      <c r="AT28" s="38">
        <v>0</v>
      </c>
      <c r="AU28" s="36">
        <v>4.7</v>
      </c>
      <c r="AV28" s="43">
        <v>0.6</v>
      </c>
      <c r="AW28" s="44">
        <v>0.3</v>
      </c>
      <c r="AX28" s="44">
        <v>0.2</v>
      </c>
      <c r="AY28" s="44">
        <v>0.25</v>
      </c>
      <c r="AZ28" s="44">
        <v>0.25</v>
      </c>
      <c r="BA28" s="44">
        <v>0.3</v>
      </c>
      <c r="BB28" s="44">
        <v>0.4</v>
      </c>
      <c r="BC28" s="44">
        <v>0.4</v>
      </c>
      <c r="BD28" s="44">
        <v>0.8</v>
      </c>
      <c r="BE28" s="44">
        <v>0.53</v>
      </c>
      <c r="BF28" s="44">
        <v>0.67</v>
      </c>
      <c r="BG28" s="44">
        <v>0</v>
      </c>
      <c r="BH28" s="38">
        <v>0</v>
      </c>
      <c r="BI28" s="36">
        <f t="shared" si="5"/>
        <v>97.28</v>
      </c>
    </row>
    <row r="29" spans="1:61" ht="60" customHeight="1">
      <c r="A29" s="17" t="s">
        <v>83</v>
      </c>
      <c r="B29" s="23">
        <v>16</v>
      </c>
      <c r="C29" s="24">
        <v>5</v>
      </c>
      <c r="D29" s="24">
        <v>4</v>
      </c>
      <c r="E29" s="24">
        <v>7</v>
      </c>
      <c r="F29" s="24">
        <v>0</v>
      </c>
      <c r="G29" s="24">
        <v>0</v>
      </c>
      <c r="H29" s="24">
        <v>28</v>
      </c>
      <c r="I29" s="24">
        <v>17</v>
      </c>
      <c r="J29" s="24">
        <v>11</v>
      </c>
      <c r="K29" s="24">
        <v>0</v>
      </c>
      <c r="L29" s="24">
        <v>6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34">
        <v>11</v>
      </c>
      <c r="S29" s="35">
        <v>0</v>
      </c>
      <c r="T29" s="36">
        <f t="shared" si="2"/>
        <v>68.85</v>
      </c>
      <c r="U29" s="37">
        <v>39.32</v>
      </c>
      <c r="V29" s="38">
        <v>22.29</v>
      </c>
      <c r="W29" s="38">
        <v>3.96</v>
      </c>
      <c r="X29" s="38">
        <v>0</v>
      </c>
      <c r="Y29" s="38">
        <v>0</v>
      </c>
      <c r="Z29" s="38">
        <v>3.28</v>
      </c>
      <c r="AA29" s="38">
        <v>0</v>
      </c>
      <c r="AB29" s="38">
        <v>0</v>
      </c>
      <c r="AC29" s="36">
        <f t="shared" si="3"/>
        <v>24.65</v>
      </c>
      <c r="AD29" s="37">
        <v>13.11</v>
      </c>
      <c r="AE29" s="36">
        <v>5.25</v>
      </c>
      <c r="AF29" s="37">
        <v>5.39</v>
      </c>
      <c r="AG29" s="36">
        <v>0.11</v>
      </c>
      <c r="AH29" s="37">
        <v>0.79</v>
      </c>
      <c r="AI29" s="36">
        <f t="shared" si="6"/>
        <v>4.2</v>
      </c>
      <c r="AJ29" s="38">
        <v>4.2</v>
      </c>
      <c r="AK29" s="38">
        <v>0</v>
      </c>
      <c r="AL29" s="38">
        <v>0</v>
      </c>
      <c r="AM29" s="36">
        <v>24.96</v>
      </c>
      <c r="AN29" s="37">
        <v>0</v>
      </c>
      <c r="AO29" s="38">
        <v>0</v>
      </c>
      <c r="AP29" s="38">
        <v>16.58</v>
      </c>
      <c r="AQ29" s="38">
        <v>0</v>
      </c>
      <c r="AR29" s="38">
        <v>0.51</v>
      </c>
      <c r="AS29" s="38">
        <v>7.87</v>
      </c>
      <c r="AT29" s="38">
        <v>0</v>
      </c>
      <c r="AU29" s="36">
        <v>13.2</v>
      </c>
      <c r="AV29" s="43">
        <v>1.1</v>
      </c>
      <c r="AW29" s="44">
        <v>5.5</v>
      </c>
      <c r="AX29" s="44">
        <v>0</v>
      </c>
      <c r="AY29" s="44">
        <v>0</v>
      </c>
      <c r="AZ29" s="44">
        <v>0</v>
      </c>
      <c r="BA29" s="44">
        <v>2.2</v>
      </c>
      <c r="BB29" s="44">
        <v>0</v>
      </c>
      <c r="BC29" s="44">
        <v>0</v>
      </c>
      <c r="BD29" s="44">
        <v>2.2</v>
      </c>
      <c r="BE29" s="44">
        <v>0.78</v>
      </c>
      <c r="BF29" s="44">
        <v>0.98</v>
      </c>
      <c r="BG29" s="44">
        <v>0.44</v>
      </c>
      <c r="BH29" s="38">
        <v>0</v>
      </c>
      <c r="BI29" s="36">
        <f t="shared" si="5"/>
        <v>135.85999999999999</v>
      </c>
    </row>
    <row r="30" spans="1:61" ht="60" customHeight="1">
      <c r="A30" s="17" t="s">
        <v>84</v>
      </c>
      <c r="B30" s="23">
        <v>3</v>
      </c>
      <c r="C30" s="24">
        <v>3</v>
      </c>
      <c r="D30" s="24">
        <v>0</v>
      </c>
      <c r="E30" s="24">
        <v>0</v>
      </c>
      <c r="F30" s="24">
        <v>0</v>
      </c>
      <c r="G30" s="24">
        <v>0</v>
      </c>
      <c r="H30" s="24">
        <v>4</v>
      </c>
      <c r="I30" s="24">
        <v>4</v>
      </c>
      <c r="J30" s="24">
        <v>4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34">
        <v>0</v>
      </c>
      <c r="S30" s="35">
        <v>0</v>
      </c>
      <c r="T30" s="36">
        <f t="shared" si="2"/>
        <v>25.300000000000004</v>
      </c>
      <c r="U30" s="37">
        <v>14.29</v>
      </c>
      <c r="V30" s="38">
        <v>8.38</v>
      </c>
      <c r="W30" s="38">
        <v>1.44</v>
      </c>
      <c r="X30" s="38">
        <v>0</v>
      </c>
      <c r="Y30" s="38">
        <v>0</v>
      </c>
      <c r="Z30" s="38">
        <v>1.19</v>
      </c>
      <c r="AA30" s="38">
        <v>0</v>
      </c>
      <c r="AB30" s="38">
        <v>0</v>
      </c>
      <c r="AC30" s="36">
        <f t="shared" si="3"/>
        <v>8.06</v>
      </c>
      <c r="AD30" s="37">
        <v>4.82</v>
      </c>
      <c r="AE30" s="36">
        <v>1.93</v>
      </c>
      <c r="AF30" s="37">
        <v>0.98</v>
      </c>
      <c r="AG30" s="36">
        <v>0.04</v>
      </c>
      <c r="AH30" s="37">
        <v>0.29</v>
      </c>
      <c r="AI30" s="36">
        <f t="shared" si="6"/>
        <v>0</v>
      </c>
      <c r="AJ30" s="38">
        <v>0</v>
      </c>
      <c r="AK30" s="38">
        <v>0</v>
      </c>
      <c r="AL30" s="38">
        <v>0</v>
      </c>
      <c r="AM30" s="36">
        <v>2.89</v>
      </c>
      <c r="AN30" s="37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2.89</v>
      </c>
      <c r="AT30" s="38">
        <v>0</v>
      </c>
      <c r="AU30" s="36">
        <v>2.64</v>
      </c>
      <c r="AV30" s="43">
        <v>1</v>
      </c>
      <c r="AW30" s="44">
        <v>0</v>
      </c>
      <c r="AX30" s="44">
        <v>0.5</v>
      </c>
      <c r="AY30" s="44">
        <v>0.5</v>
      </c>
      <c r="AZ30" s="44">
        <v>0</v>
      </c>
      <c r="BA30" s="44">
        <v>0</v>
      </c>
      <c r="BB30" s="44">
        <v>0</v>
      </c>
      <c r="BC30" s="44">
        <v>0</v>
      </c>
      <c r="BD30" s="44">
        <v>0</v>
      </c>
      <c r="BE30" s="44">
        <v>0.28</v>
      </c>
      <c r="BF30" s="44">
        <v>0.36</v>
      </c>
      <c r="BG30" s="44">
        <v>0</v>
      </c>
      <c r="BH30" s="38">
        <v>0</v>
      </c>
      <c r="BI30" s="36">
        <f t="shared" si="5"/>
        <v>38.89000000000001</v>
      </c>
    </row>
    <row r="31" spans="1:61" ht="60" customHeight="1">
      <c r="A31" s="17" t="s">
        <v>85</v>
      </c>
      <c r="B31" s="23">
        <v>4</v>
      </c>
      <c r="C31" s="24">
        <v>4</v>
      </c>
      <c r="D31" s="24">
        <v>0</v>
      </c>
      <c r="E31" s="24">
        <v>0</v>
      </c>
      <c r="F31" s="24">
        <v>0</v>
      </c>
      <c r="G31" s="24">
        <v>0</v>
      </c>
      <c r="H31" s="24">
        <v>6</v>
      </c>
      <c r="I31" s="24">
        <v>5</v>
      </c>
      <c r="J31" s="24">
        <v>5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34">
        <v>1</v>
      </c>
      <c r="S31" s="35">
        <v>0</v>
      </c>
      <c r="T31" s="36">
        <f t="shared" si="2"/>
        <v>30.849999999999998</v>
      </c>
      <c r="U31" s="37">
        <v>17.4</v>
      </c>
      <c r="V31" s="38">
        <v>10.2</v>
      </c>
      <c r="W31" s="38">
        <v>1.8</v>
      </c>
      <c r="X31" s="38">
        <v>0</v>
      </c>
      <c r="Y31" s="38">
        <v>0</v>
      </c>
      <c r="Z31" s="38">
        <v>1.45</v>
      </c>
      <c r="AA31" s="38">
        <v>0</v>
      </c>
      <c r="AB31" s="38">
        <v>0</v>
      </c>
      <c r="AC31" s="36">
        <f t="shared" si="3"/>
        <v>10.100000000000001</v>
      </c>
      <c r="AD31" s="37">
        <v>5.88</v>
      </c>
      <c r="AE31" s="36">
        <v>2.35</v>
      </c>
      <c r="AF31" s="37">
        <v>1.47</v>
      </c>
      <c r="AG31" s="36">
        <v>0.05</v>
      </c>
      <c r="AH31" s="37">
        <v>0.35</v>
      </c>
      <c r="AI31" s="36">
        <f t="shared" si="6"/>
        <v>0</v>
      </c>
      <c r="AJ31" s="38">
        <v>0</v>
      </c>
      <c r="AK31" s="38">
        <v>0</v>
      </c>
      <c r="AL31" s="38">
        <v>0</v>
      </c>
      <c r="AM31" s="36">
        <v>5.03</v>
      </c>
      <c r="AN31" s="37">
        <v>0</v>
      </c>
      <c r="AO31" s="38">
        <v>0</v>
      </c>
      <c r="AP31" s="38">
        <v>1.5</v>
      </c>
      <c r="AQ31" s="38">
        <v>0</v>
      </c>
      <c r="AR31" s="38">
        <v>0</v>
      </c>
      <c r="AS31" s="38">
        <v>3.53</v>
      </c>
      <c r="AT31" s="38">
        <v>0</v>
      </c>
      <c r="AU31" s="36">
        <v>3.33</v>
      </c>
      <c r="AV31" s="43">
        <v>0.5</v>
      </c>
      <c r="AW31" s="44">
        <v>0.25</v>
      </c>
      <c r="AX31" s="44">
        <v>0.15</v>
      </c>
      <c r="AY31" s="44">
        <v>0.2</v>
      </c>
      <c r="AZ31" s="44">
        <v>0.2</v>
      </c>
      <c r="BA31" s="44">
        <v>0.2</v>
      </c>
      <c r="BB31" s="44">
        <v>0.25</v>
      </c>
      <c r="BC31" s="44">
        <v>0.25</v>
      </c>
      <c r="BD31" s="44">
        <v>0.5</v>
      </c>
      <c r="BE31" s="44">
        <v>0.35</v>
      </c>
      <c r="BF31" s="44">
        <v>0.44</v>
      </c>
      <c r="BG31" s="44">
        <v>0.04</v>
      </c>
      <c r="BH31" s="38">
        <v>0</v>
      </c>
      <c r="BI31" s="36">
        <f t="shared" si="5"/>
        <v>49.31</v>
      </c>
    </row>
    <row r="32" spans="1:61" ht="60" customHeight="1">
      <c r="A32" s="17" t="s">
        <v>86</v>
      </c>
      <c r="B32" s="23">
        <v>15</v>
      </c>
      <c r="C32" s="24">
        <v>7</v>
      </c>
      <c r="D32" s="24">
        <v>5</v>
      </c>
      <c r="E32" s="24">
        <v>0</v>
      </c>
      <c r="F32" s="24">
        <v>0</v>
      </c>
      <c r="G32" s="24">
        <v>3</v>
      </c>
      <c r="H32" s="24">
        <v>12</v>
      </c>
      <c r="I32" s="24">
        <v>12</v>
      </c>
      <c r="J32" s="24">
        <v>12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34">
        <v>0</v>
      </c>
      <c r="S32" s="35">
        <v>0</v>
      </c>
      <c r="T32" s="36">
        <f t="shared" si="2"/>
        <v>75.72</v>
      </c>
      <c r="U32" s="37">
        <v>44.2</v>
      </c>
      <c r="V32" s="38">
        <v>23.52</v>
      </c>
      <c r="W32" s="38">
        <v>4.32</v>
      </c>
      <c r="X32" s="38">
        <v>0</v>
      </c>
      <c r="Y32" s="38">
        <v>0</v>
      </c>
      <c r="Z32" s="38">
        <v>3.68</v>
      </c>
      <c r="AA32" s="38">
        <v>0</v>
      </c>
      <c r="AB32" s="38">
        <v>0</v>
      </c>
      <c r="AC32" s="36">
        <f t="shared" si="3"/>
        <v>24.110000000000003</v>
      </c>
      <c r="AD32" s="37">
        <v>14.41</v>
      </c>
      <c r="AE32" s="36">
        <v>5.76</v>
      </c>
      <c r="AF32" s="37">
        <v>2.94</v>
      </c>
      <c r="AG32" s="36">
        <v>0.12</v>
      </c>
      <c r="AH32" s="37">
        <v>0.88</v>
      </c>
      <c r="AI32" s="36">
        <f t="shared" si="6"/>
        <v>96</v>
      </c>
      <c r="AJ32" s="38">
        <v>0</v>
      </c>
      <c r="AK32" s="38">
        <v>0</v>
      </c>
      <c r="AL32" s="38">
        <v>96</v>
      </c>
      <c r="AM32" s="36">
        <v>8.64</v>
      </c>
      <c r="AN32" s="37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8.64</v>
      </c>
      <c r="AT32" s="38">
        <v>0</v>
      </c>
      <c r="AU32" s="36">
        <v>7.99</v>
      </c>
      <c r="AV32" s="43">
        <v>1.5</v>
      </c>
      <c r="AW32" s="44">
        <v>1</v>
      </c>
      <c r="AX32" s="44">
        <v>0</v>
      </c>
      <c r="AY32" s="44">
        <v>0</v>
      </c>
      <c r="AZ32" s="44">
        <v>0</v>
      </c>
      <c r="BA32" s="44">
        <v>1</v>
      </c>
      <c r="BB32" s="44">
        <v>1</v>
      </c>
      <c r="BC32" s="44">
        <v>0</v>
      </c>
      <c r="BD32" s="44">
        <v>1.5</v>
      </c>
      <c r="BE32" s="44">
        <v>0.88</v>
      </c>
      <c r="BF32" s="44">
        <v>1.11</v>
      </c>
      <c r="BG32" s="44">
        <v>0</v>
      </c>
      <c r="BH32" s="38">
        <v>0</v>
      </c>
      <c r="BI32" s="36">
        <f t="shared" si="5"/>
        <v>212.45999999999998</v>
      </c>
    </row>
    <row r="33" spans="1:61" ht="60" customHeight="1">
      <c r="A33" s="17" t="s">
        <v>87</v>
      </c>
      <c r="B33" s="23">
        <v>6</v>
      </c>
      <c r="C33" s="24">
        <v>5</v>
      </c>
      <c r="D33" s="24">
        <v>0</v>
      </c>
      <c r="E33" s="24">
        <v>0</v>
      </c>
      <c r="F33" s="24">
        <v>1</v>
      </c>
      <c r="G33" s="24">
        <v>0</v>
      </c>
      <c r="H33" s="24">
        <v>8</v>
      </c>
      <c r="I33" s="24">
        <v>8</v>
      </c>
      <c r="J33" s="24">
        <v>7</v>
      </c>
      <c r="K33" s="24">
        <v>0</v>
      </c>
      <c r="L33" s="24">
        <v>0</v>
      </c>
      <c r="M33" s="24">
        <v>0</v>
      </c>
      <c r="N33" s="24">
        <v>0</v>
      </c>
      <c r="O33" s="24">
        <v>1</v>
      </c>
      <c r="P33" s="24">
        <v>0</v>
      </c>
      <c r="Q33" s="24">
        <v>0</v>
      </c>
      <c r="R33" s="34">
        <v>0</v>
      </c>
      <c r="S33" s="35">
        <v>0</v>
      </c>
      <c r="T33" s="36">
        <f t="shared" si="2"/>
        <v>43.77</v>
      </c>
      <c r="U33" s="37">
        <v>25.01</v>
      </c>
      <c r="V33" s="38">
        <v>14.16</v>
      </c>
      <c r="W33" s="38">
        <v>2.52</v>
      </c>
      <c r="X33" s="38">
        <v>0</v>
      </c>
      <c r="Y33" s="38">
        <v>0</v>
      </c>
      <c r="Z33" s="38">
        <v>2.08</v>
      </c>
      <c r="AA33" s="38">
        <v>0</v>
      </c>
      <c r="AB33" s="38">
        <v>0</v>
      </c>
      <c r="AC33" s="36">
        <f t="shared" si="3"/>
        <v>13.97</v>
      </c>
      <c r="AD33" s="37">
        <v>8.34</v>
      </c>
      <c r="AE33" s="36">
        <v>3.34</v>
      </c>
      <c r="AF33" s="37">
        <v>1.72</v>
      </c>
      <c r="AG33" s="36">
        <v>0.07</v>
      </c>
      <c r="AH33" s="37">
        <v>0.5</v>
      </c>
      <c r="AI33" s="36">
        <f t="shared" si="6"/>
        <v>0</v>
      </c>
      <c r="AJ33" s="38">
        <v>0</v>
      </c>
      <c r="AK33" s="38">
        <v>0</v>
      </c>
      <c r="AL33" s="38">
        <v>0</v>
      </c>
      <c r="AM33" s="36">
        <v>5</v>
      </c>
      <c r="AN33" s="37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5</v>
      </c>
      <c r="AT33" s="38">
        <v>0</v>
      </c>
      <c r="AU33" s="36">
        <v>4.63</v>
      </c>
      <c r="AV33" s="43">
        <v>1.4</v>
      </c>
      <c r="AW33" s="44">
        <v>0.35</v>
      </c>
      <c r="AX33" s="44">
        <v>0</v>
      </c>
      <c r="AY33" s="44">
        <v>0</v>
      </c>
      <c r="AZ33" s="44">
        <v>0.35</v>
      </c>
      <c r="BA33" s="44">
        <v>0</v>
      </c>
      <c r="BB33" s="44">
        <v>0</v>
      </c>
      <c r="BC33" s="44">
        <v>0</v>
      </c>
      <c r="BD33" s="44">
        <v>1.4</v>
      </c>
      <c r="BE33" s="44">
        <v>0.5</v>
      </c>
      <c r="BF33" s="44">
        <v>0.63</v>
      </c>
      <c r="BG33" s="44">
        <v>0</v>
      </c>
      <c r="BH33" s="38">
        <v>0</v>
      </c>
      <c r="BI33" s="36">
        <f t="shared" si="5"/>
        <v>67.37</v>
      </c>
    </row>
    <row r="34" spans="1:61" ht="60" customHeight="1">
      <c r="A34" s="17" t="s">
        <v>88</v>
      </c>
      <c r="B34" s="23">
        <v>6</v>
      </c>
      <c r="C34" s="24">
        <v>0</v>
      </c>
      <c r="D34" s="24">
        <v>6</v>
      </c>
      <c r="E34" s="24">
        <v>0</v>
      </c>
      <c r="F34" s="24">
        <v>0</v>
      </c>
      <c r="G34" s="24">
        <v>0</v>
      </c>
      <c r="H34" s="24">
        <v>7</v>
      </c>
      <c r="I34" s="24">
        <v>7</v>
      </c>
      <c r="J34" s="24">
        <v>7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34">
        <v>0</v>
      </c>
      <c r="S34" s="35">
        <v>0</v>
      </c>
      <c r="T34" s="36">
        <f t="shared" si="2"/>
        <v>41.900000000000006</v>
      </c>
      <c r="U34" s="37">
        <v>23.49</v>
      </c>
      <c r="V34" s="38">
        <v>13.93</v>
      </c>
      <c r="W34" s="38">
        <v>2.52</v>
      </c>
      <c r="X34" s="38">
        <v>0</v>
      </c>
      <c r="Y34" s="38">
        <v>0</v>
      </c>
      <c r="Z34" s="38">
        <v>1.96</v>
      </c>
      <c r="AA34" s="38">
        <v>0</v>
      </c>
      <c r="AB34" s="38">
        <v>0</v>
      </c>
      <c r="AC34" s="36">
        <f t="shared" si="3"/>
        <v>13.450000000000003</v>
      </c>
      <c r="AD34" s="37">
        <v>7.99</v>
      </c>
      <c r="AE34" s="36">
        <v>3.2</v>
      </c>
      <c r="AF34" s="37">
        <v>1.72</v>
      </c>
      <c r="AG34" s="36">
        <v>0.07</v>
      </c>
      <c r="AH34" s="37">
        <v>0.47</v>
      </c>
      <c r="AI34" s="36">
        <f t="shared" si="6"/>
        <v>0</v>
      </c>
      <c r="AJ34" s="38">
        <v>0</v>
      </c>
      <c r="AK34" s="38">
        <v>0</v>
      </c>
      <c r="AL34" s="38">
        <v>0</v>
      </c>
      <c r="AM34" s="36">
        <v>5.4</v>
      </c>
      <c r="AN34" s="37">
        <v>0</v>
      </c>
      <c r="AO34" s="38">
        <v>0</v>
      </c>
      <c r="AP34" s="38">
        <v>0</v>
      </c>
      <c r="AQ34" s="38">
        <v>0</v>
      </c>
      <c r="AR34" s="38">
        <v>0.61</v>
      </c>
      <c r="AS34" s="38">
        <v>4.79</v>
      </c>
      <c r="AT34" s="38">
        <v>0</v>
      </c>
      <c r="AU34" s="36">
        <v>4.56</v>
      </c>
      <c r="AV34" s="43">
        <v>0.7</v>
      </c>
      <c r="AW34" s="44">
        <v>0.35</v>
      </c>
      <c r="AX34" s="44">
        <v>0.21</v>
      </c>
      <c r="AY34" s="44">
        <v>0.28</v>
      </c>
      <c r="AZ34" s="44">
        <v>0.28</v>
      </c>
      <c r="BA34" s="44">
        <v>0.28</v>
      </c>
      <c r="BB34" s="44">
        <v>0.35</v>
      </c>
      <c r="BC34" s="44">
        <v>0.35</v>
      </c>
      <c r="BD34" s="44">
        <v>0.7</v>
      </c>
      <c r="BE34" s="44">
        <v>0.47</v>
      </c>
      <c r="BF34" s="44">
        <v>0.59</v>
      </c>
      <c r="BG34" s="44">
        <v>0</v>
      </c>
      <c r="BH34" s="38">
        <v>0</v>
      </c>
      <c r="BI34" s="36">
        <f t="shared" si="5"/>
        <v>65.31</v>
      </c>
    </row>
    <row r="35" spans="1:61" ht="60" customHeight="1">
      <c r="A35" s="17" t="s">
        <v>89</v>
      </c>
      <c r="B35" s="23">
        <v>30</v>
      </c>
      <c r="C35" s="24">
        <v>19</v>
      </c>
      <c r="D35" s="24">
        <v>4</v>
      </c>
      <c r="E35" s="24">
        <v>3</v>
      </c>
      <c r="F35" s="24">
        <v>1</v>
      </c>
      <c r="G35" s="24">
        <v>3</v>
      </c>
      <c r="H35" s="24">
        <v>37</v>
      </c>
      <c r="I35" s="24">
        <v>30</v>
      </c>
      <c r="J35" s="24">
        <v>21</v>
      </c>
      <c r="K35" s="24">
        <v>3</v>
      </c>
      <c r="L35" s="24">
        <v>3</v>
      </c>
      <c r="M35" s="24">
        <v>0</v>
      </c>
      <c r="N35" s="24">
        <v>3</v>
      </c>
      <c r="O35" s="24">
        <v>0</v>
      </c>
      <c r="P35" s="24">
        <v>0</v>
      </c>
      <c r="Q35" s="24">
        <v>0</v>
      </c>
      <c r="R35" s="34">
        <v>7</v>
      </c>
      <c r="S35" s="35">
        <v>0</v>
      </c>
      <c r="T35" s="36">
        <f t="shared" si="2"/>
        <v>144.25</v>
      </c>
      <c r="U35" s="37">
        <v>82.97</v>
      </c>
      <c r="V35" s="38">
        <v>42.69</v>
      </c>
      <c r="W35" s="38">
        <v>7.56</v>
      </c>
      <c r="X35" s="38">
        <v>0</v>
      </c>
      <c r="Y35" s="38">
        <v>0</v>
      </c>
      <c r="Z35" s="38">
        <v>6.65</v>
      </c>
      <c r="AA35" s="38">
        <v>3.84</v>
      </c>
      <c r="AB35" s="38">
        <v>0.54</v>
      </c>
      <c r="AC35" s="36">
        <f t="shared" si="3"/>
        <v>46.31</v>
      </c>
      <c r="AD35" s="37">
        <v>27.52</v>
      </c>
      <c r="AE35" s="36">
        <v>11.01</v>
      </c>
      <c r="AF35" s="37">
        <v>5.88</v>
      </c>
      <c r="AG35" s="36">
        <v>0.24</v>
      </c>
      <c r="AH35" s="37">
        <v>1.66</v>
      </c>
      <c r="AI35" s="36">
        <f t="shared" si="6"/>
        <v>1.8</v>
      </c>
      <c r="AJ35" s="38">
        <v>1.8</v>
      </c>
      <c r="AK35" s="38">
        <v>0</v>
      </c>
      <c r="AL35" s="38">
        <v>0</v>
      </c>
      <c r="AM35" s="36">
        <v>28.07</v>
      </c>
      <c r="AN35" s="37">
        <v>0</v>
      </c>
      <c r="AO35" s="38">
        <v>0</v>
      </c>
      <c r="AP35" s="38">
        <v>11.05</v>
      </c>
      <c r="AQ35" s="38">
        <v>0</v>
      </c>
      <c r="AR35" s="38">
        <v>0.51</v>
      </c>
      <c r="AS35" s="38">
        <v>16.51</v>
      </c>
      <c r="AT35" s="38">
        <v>0</v>
      </c>
      <c r="AU35" s="36">
        <v>16.01</v>
      </c>
      <c r="AV35" s="43">
        <v>3</v>
      </c>
      <c r="AW35" s="44">
        <v>1.5</v>
      </c>
      <c r="AX35" s="44">
        <v>1</v>
      </c>
      <c r="AY35" s="44">
        <v>1</v>
      </c>
      <c r="AZ35" s="44">
        <v>1</v>
      </c>
      <c r="BA35" s="44">
        <v>1</v>
      </c>
      <c r="BB35" s="44">
        <v>1</v>
      </c>
      <c r="BC35" s="44">
        <v>1</v>
      </c>
      <c r="BD35" s="44">
        <v>1.5</v>
      </c>
      <c r="BE35" s="44">
        <v>1.66</v>
      </c>
      <c r="BF35" s="44">
        <v>2.07</v>
      </c>
      <c r="BG35" s="44">
        <v>0.28</v>
      </c>
      <c r="BH35" s="38">
        <v>0</v>
      </c>
      <c r="BI35" s="36">
        <f t="shared" si="5"/>
        <v>236.44</v>
      </c>
    </row>
    <row r="36" spans="1:61" ht="60" customHeight="1">
      <c r="A36" s="17" t="s">
        <v>90</v>
      </c>
      <c r="B36" s="23">
        <v>73</v>
      </c>
      <c r="C36" s="24">
        <v>62</v>
      </c>
      <c r="D36" s="24">
        <v>9</v>
      </c>
      <c r="E36" s="24">
        <v>0</v>
      </c>
      <c r="F36" s="24">
        <v>2</v>
      </c>
      <c r="G36" s="24">
        <v>0</v>
      </c>
      <c r="H36" s="24">
        <v>105</v>
      </c>
      <c r="I36" s="24">
        <v>73</v>
      </c>
      <c r="J36" s="24">
        <v>65</v>
      </c>
      <c r="K36" s="24">
        <v>8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34">
        <v>32</v>
      </c>
      <c r="S36" s="35">
        <v>0</v>
      </c>
      <c r="T36" s="36">
        <f t="shared" si="2"/>
        <v>418.58000000000004</v>
      </c>
      <c r="U36" s="37">
        <v>233.09</v>
      </c>
      <c r="V36" s="38">
        <v>130.99</v>
      </c>
      <c r="W36" s="38">
        <v>23.4</v>
      </c>
      <c r="X36" s="38">
        <v>0</v>
      </c>
      <c r="Y36" s="38">
        <v>0</v>
      </c>
      <c r="Z36" s="38">
        <v>19.42</v>
      </c>
      <c r="AA36" s="38">
        <v>10.24</v>
      </c>
      <c r="AB36" s="38">
        <v>1.44</v>
      </c>
      <c r="AC36" s="36">
        <f t="shared" si="3"/>
        <v>142.87999999999997</v>
      </c>
      <c r="AD36" s="37">
        <v>79.83</v>
      </c>
      <c r="AE36" s="36">
        <v>31.93</v>
      </c>
      <c r="AF36" s="37">
        <v>25.73</v>
      </c>
      <c r="AG36" s="36">
        <v>0.73</v>
      </c>
      <c r="AH36" s="37">
        <v>4.66</v>
      </c>
      <c r="AI36" s="36">
        <f t="shared" si="6"/>
        <v>0</v>
      </c>
      <c r="AJ36" s="38">
        <v>0</v>
      </c>
      <c r="AK36" s="38">
        <v>0</v>
      </c>
      <c r="AL36" s="38">
        <v>0</v>
      </c>
      <c r="AM36" s="36">
        <v>98.98</v>
      </c>
      <c r="AN36" s="37">
        <v>0</v>
      </c>
      <c r="AO36" s="38">
        <v>0</v>
      </c>
      <c r="AP36" s="38">
        <v>49.04</v>
      </c>
      <c r="AQ36" s="38">
        <v>0</v>
      </c>
      <c r="AR36" s="38">
        <v>2.04</v>
      </c>
      <c r="AS36" s="38">
        <v>47.9</v>
      </c>
      <c r="AT36" s="38">
        <v>0</v>
      </c>
      <c r="AU36" s="36">
        <v>48.27</v>
      </c>
      <c r="AV36" s="43">
        <v>7.3</v>
      </c>
      <c r="AW36" s="44">
        <v>3.65</v>
      </c>
      <c r="AX36" s="44">
        <v>2.19</v>
      </c>
      <c r="AY36" s="44">
        <v>2.92</v>
      </c>
      <c r="AZ36" s="44">
        <v>1.46</v>
      </c>
      <c r="BA36" s="44">
        <v>4.38</v>
      </c>
      <c r="BB36" s="44">
        <v>3.65</v>
      </c>
      <c r="BC36" s="44">
        <v>3.65</v>
      </c>
      <c r="BD36" s="44">
        <v>7.3</v>
      </c>
      <c r="BE36" s="44">
        <v>4.66</v>
      </c>
      <c r="BF36" s="44">
        <v>5.83</v>
      </c>
      <c r="BG36" s="44">
        <v>1.28</v>
      </c>
      <c r="BH36" s="38">
        <v>0</v>
      </c>
      <c r="BI36" s="36">
        <f t="shared" si="5"/>
        <v>708.71</v>
      </c>
    </row>
    <row r="37" spans="1:61" ht="60" customHeight="1">
      <c r="A37" s="17" t="s">
        <v>91</v>
      </c>
      <c r="B37" s="23">
        <v>23</v>
      </c>
      <c r="C37" s="24">
        <v>9</v>
      </c>
      <c r="D37" s="24">
        <v>6</v>
      </c>
      <c r="E37" s="24">
        <v>7</v>
      </c>
      <c r="F37" s="24">
        <v>1</v>
      </c>
      <c r="G37" s="24">
        <v>0</v>
      </c>
      <c r="H37" s="24">
        <v>32</v>
      </c>
      <c r="I37" s="24">
        <v>23</v>
      </c>
      <c r="J37" s="24">
        <v>16</v>
      </c>
      <c r="K37" s="24">
        <v>0</v>
      </c>
      <c r="L37" s="24">
        <v>7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34">
        <v>9</v>
      </c>
      <c r="S37" s="35">
        <v>0</v>
      </c>
      <c r="T37" s="36">
        <f t="shared" si="2"/>
        <v>101.13000000000001</v>
      </c>
      <c r="U37" s="37">
        <v>54.41</v>
      </c>
      <c r="V37" s="38">
        <v>32.21</v>
      </c>
      <c r="W37" s="38">
        <v>5.76</v>
      </c>
      <c r="X37" s="38">
        <v>4.22</v>
      </c>
      <c r="Y37" s="38">
        <v>0</v>
      </c>
      <c r="Z37" s="38">
        <v>4.53</v>
      </c>
      <c r="AA37" s="38">
        <v>0</v>
      </c>
      <c r="AB37" s="38">
        <v>0</v>
      </c>
      <c r="AC37" s="36">
        <f t="shared" si="3"/>
        <v>33.28</v>
      </c>
      <c r="AD37" s="37">
        <v>18.5</v>
      </c>
      <c r="AE37" s="36">
        <v>7.4</v>
      </c>
      <c r="AF37" s="37">
        <v>6.13</v>
      </c>
      <c r="AG37" s="36">
        <v>0.16</v>
      </c>
      <c r="AH37" s="37">
        <v>1.09</v>
      </c>
      <c r="AI37" s="36">
        <f t="shared" si="6"/>
        <v>10</v>
      </c>
      <c r="AJ37" s="38">
        <v>10</v>
      </c>
      <c r="AK37" s="38">
        <v>0</v>
      </c>
      <c r="AL37" s="38">
        <v>0</v>
      </c>
      <c r="AM37" s="36">
        <v>25.49</v>
      </c>
      <c r="AN37" s="37">
        <v>0</v>
      </c>
      <c r="AO37" s="38">
        <v>0</v>
      </c>
      <c r="AP37" s="38">
        <v>14.39</v>
      </c>
      <c r="AQ37" s="38">
        <v>0</v>
      </c>
      <c r="AR37" s="38">
        <v>0</v>
      </c>
      <c r="AS37" s="38">
        <v>11.1</v>
      </c>
      <c r="AT37" s="38">
        <v>0</v>
      </c>
      <c r="AU37" s="36">
        <v>14.81</v>
      </c>
      <c r="AV37" s="43">
        <v>3.2</v>
      </c>
      <c r="AW37" s="44">
        <v>0.8</v>
      </c>
      <c r="AX37" s="44">
        <v>0.48</v>
      </c>
      <c r="AY37" s="44">
        <v>0.64</v>
      </c>
      <c r="AZ37" s="44">
        <v>0.64</v>
      </c>
      <c r="BA37" s="44">
        <v>0</v>
      </c>
      <c r="BB37" s="44">
        <v>0</v>
      </c>
      <c r="BC37" s="44">
        <v>0</v>
      </c>
      <c r="BD37" s="44">
        <v>2.24</v>
      </c>
      <c r="BE37" s="44">
        <v>1.09</v>
      </c>
      <c r="BF37" s="44">
        <v>1.36</v>
      </c>
      <c r="BG37" s="44">
        <v>0.36</v>
      </c>
      <c r="BH37" s="38">
        <v>4</v>
      </c>
      <c r="BI37" s="36">
        <f t="shared" si="5"/>
        <v>184.71000000000004</v>
      </c>
    </row>
    <row r="38" spans="1:61" ht="60" customHeight="1">
      <c r="A38" s="17" t="s">
        <v>92</v>
      </c>
      <c r="B38" s="23">
        <v>26</v>
      </c>
      <c r="C38" s="24">
        <v>20</v>
      </c>
      <c r="D38" s="24">
        <v>5</v>
      </c>
      <c r="E38" s="24">
        <v>0</v>
      </c>
      <c r="F38" s="24">
        <v>1</v>
      </c>
      <c r="G38" s="24">
        <v>0</v>
      </c>
      <c r="H38" s="24">
        <v>31</v>
      </c>
      <c r="I38" s="24">
        <v>26</v>
      </c>
      <c r="J38" s="24">
        <v>26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34">
        <v>5</v>
      </c>
      <c r="S38" s="35">
        <v>0</v>
      </c>
      <c r="T38" s="36">
        <f t="shared" si="2"/>
        <v>163.07</v>
      </c>
      <c r="U38" s="37">
        <v>89.74</v>
      </c>
      <c r="V38" s="38">
        <v>52.21</v>
      </c>
      <c r="W38" s="38">
        <v>9.36</v>
      </c>
      <c r="X38" s="38">
        <v>4.28</v>
      </c>
      <c r="Y38" s="38">
        <v>0</v>
      </c>
      <c r="Z38" s="38">
        <v>7.48</v>
      </c>
      <c r="AA38" s="38">
        <v>0</v>
      </c>
      <c r="AB38" s="38">
        <v>0</v>
      </c>
      <c r="AC38" s="36">
        <f t="shared" si="3"/>
        <v>52.01</v>
      </c>
      <c r="AD38" s="37">
        <v>30.26</v>
      </c>
      <c r="AE38" s="36">
        <v>12.1</v>
      </c>
      <c r="AF38" s="37">
        <v>7.6</v>
      </c>
      <c r="AG38" s="36">
        <v>0.26</v>
      </c>
      <c r="AH38" s="37">
        <v>1.79</v>
      </c>
      <c r="AI38" s="36">
        <f t="shared" si="6"/>
        <v>0</v>
      </c>
      <c r="AJ38" s="38">
        <v>0</v>
      </c>
      <c r="AK38" s="38">
        <v>0</v>
      </c>
      <c r="AL38" s="38">
        <v>0</v>
      </c>
      <c r="AM38" s="36">
        <v>26.37</v>
      </c>
      <c r="AN38" s="37">
        <v>0</v>
      </c>
      <c r="AO38" s="38">
        <v>0</v>
      </c>
      <c r="AP38" s="38">
        <v>8.21</v>
      </c>
      <c r="AQ38" s="38">
        <v>0</v>
      </c>
      <c r="AR38" s="38">
        <v>0</v>
      </c>
      <c r="AS38" s="38">
        <v>18.16</v>
      </c>
      <c r="AT38" s="38">
        <v>0</v>
      </c>
      <c r="AU38" s="36">
        <v>69.04</v>
      </c>
      <c r="AV38" s="43">
        <v>15</v>
      </c>
      <c r="AW38" s="44">
        <v>7.8</v>
      </c>
      <c r="AX38" s="44">
        <v>2.6</v>
      </c>
      <c r="AY38" s="44">
        <v>5.2</v>
      </c>
      <c r="AZ38" s="44">
        <v>1</v>
      </c>
      <c r="BA38" s="44">
        <v>2.6</v>
      </c>
      <c r="BB38" s="44">
        <v>1.3</v>
      </c>
      <c r="BC38" s="44">
        <v>1.3</v>
      </c>
      <c r="BD38" s="44">
        <v>5.2</v>
      </c>
      <c r="BE38" s="44">
        <v>1.8</v>
      </c>
      <c r="BF38" s="44">
        <v>2.24</v>
      </c>
      <c r="BG38" s="44">
        <v>3</v>
      </c>
      <c r="BH38" s="38">
        <v>20</v>
      </c>
      <c r="BI38" s="36">
        <f t="shared" si="5"/>
        <v>310.49</v>
      </c>
    </row>
    <row r="39" spans="1:61" ht="60" customHeight="1">
      <c r="A39" s="17" t="s">
        <v>93</v>
      </c>
      <c r="B39" s="23">
        <v>59</v>
      </c>
      <c r="C39" s="24">
        <v>59</v>
      </c>
      <c r="D39" s="24">
        <v>0</v>
      </c>
      <c r="E39" s="24">
        <v>0</v>
      </c>
      <c r="F39" s="24">
        <v>0</v>
      </c>
      <c r="G39" s="24">
        <v>0</v>
      </c>
      <c r="H39" s="24">
        <v>85</v>
      </c>
      <c r="I39" s="24">
        <v>67</v>
      </c>
      <c r="J39" s="24">
        <v>56</v>
      </c>
      <c r="K39" s="24">
        <v>0</v>
      </c>
      <c r="L39" s="24">
        <v>0</v>
      </c>
      <c r="M39" s="24">
        <v>0</v>
      </c>
      <c r="N39" s="24">
        <v>0</v>
      </c>
      <c r="O39" s="24">
        <v>11</v>
      </c>
      <c r="P39" s="24">
        <v>0</v>
      </c>
      <c r="Q39" s="24">
        <v>0</v>
      </c>
      <c r="R39" s="34">
        <v>18</v>
      </c>
      <c r="S39" s="35">
        <v>0</v>
      </c>
      <c r="T39" s="36">
        <f t="shared" si="2"/>
        <v>367.33000000000004</v>
      </c>
      <c r="U39" s="37">
        <v>186.33</v>
      </c>
      <c r="V39" s="38">
        <v>112.21</v>
      </c>
      <c r="W39" s="38">
        <v>20.16</v>
      </c>
      <c r="X39" s="38">
        <v>33.1</v>
      </c>
      <c r="Y39" s="38">
        <v>0</v>
      </c>
      <c r="Z39" s="38">
        <v>15.53</v>
      </c>
      <c r="AA39" s="38">
        <v>0</v>
      </c>
      <c r="AB39" s="38">
        <v>0</v>
      </c>
      <c r="AC39" s="36">
        <f t="shared" si="3"/>
        <v>111.66000000000001</v>
      </c>
      <c r="AD39" s="37">
        <v>63.74</v>
      </c>
      <c r="AE39" s="36">
        <v>25.5</v>
      </c>
      <c r="AF39" s="37">
        <v>18.13</v>
      </c>
      <c r="AG39" s="36">
        <v>0.56</v>
      </c>
      <c r="AH39" s="37">
        <v>3.73</v>
      </c>
      <c r="AI39" s="36">
        <f t="shared" si="6"/>
        <v>0</v>
      </c>
      <c r="AJ39" s="38">
        <v>0</v>
      </c>
      <c r="AK39" s="38">
        <v>0</v>
      </c>
      <c r="AL39" s="38">
        <v>0</v>
      </c>
      <c r="AM39" s="36">
        <v>68.1</v>
      </c>
      <c r="AN39" s="37">
        <v>0</v>
      </c>
      <c r="AO39" s="38">
        <v>0</v>
      </c>
      <c r="AP39" s="38">
        <v>28.84</v>
      </c>
      <c r="AQ39" s="38">
        <v>0</v>
      </c>
      <c r="AR39" s="38">
        <v>1.02</v>
      </c>
      <c r="AS39" s="38">
        <v>38.24</v>
      </c>
      <c r="AT39" s="38">
        <v>0</v>
      </c>
      <c r="AU39" s="36">
        <v>176.39</v>
      </c>
      <c r="AV39" s="43">
        <v>33.6</v>
      </c>
      <c r="AW39" s="44">
        <v>16.8</v>
      </c>
      <c r="AX39" s="44">
        <v>1.68</v>
      </c>
      <c r="AY39" s="44">
        <v>13.44</v>
      </c>
      <c r="AZ39" s="44">
        <v>0</v>
      </c>
      <c r="BA39" s="44">
        <v>13.44</v>
      </c>
      <c r="BB39" s="44">
        <v>5.6</v>
      </c>
      <c r="BC39" s="44">
        <v>16.8</v>
      </c>
      <c r="BD39" s="44">
        <v>11.2</v>
      </c>
      <c r="BE39" s="44">
        <v>3.73</v>
      </c>
      <c r="BF39" s="44">
        <v>4.66</v>
      </c>
      <c r="BG39" s="44">
        <v>21</v>
      </c>
      <c r="BH39" s="38">
        <v>34.44</v>
      </c>
      <c r="BI39" s="36">
        <f t="shared" si="5"/>
        <v>723.48</v>
      </c>
    </row>
    <row r="40" spans="1:61" ht="60" customHeight="1">
      <c r="A40" s="17" t="s">
        <v>94</v>
      </c>
      <c r="B40" s="23">
        <v>53</v>
      </c>
      <c r="C40" s="24">
        <v>50</v>
      </c>
      <c r="D40" s="24">
        <v>0</v>
      </c>
      <c r="E40" s="24">
        <v>0</v>
      </c>
      <c r="F40" s="24">
        <v>3</v>
      </c>
      <c r="G40" s="24">
        <v>0</v>
      </c>
      <c r="H40" s="24">
        <v>64</v>
      </c>
      <c r="I40" s="24">
        <v>49</v>
      </c>
      <c r="J40" s="24">
        <v>49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34">
        <v>15</v>
      </c>
      <c r="S40" s="35">
        <v>0</v>
      </c>
      <c r="T40" s="36">
        <f t="shared" si="2"/>
        <v>335.85999999999996</v>
      </c>
      <c r="U40" s="37">
        <v>174.81</v>
      </c>
      <c r="V40" s="38">
        <v>100.33</v>
      </c>
      <c r="W40" s="38">
        <v>17.64</v>
      </c>
      <c r="X40" s="38">
        <v>28.51</v>
      </c>
      <c r="Y40" s="38">
        <v>0</v>
      </c>
      <c r="Z40" s="38">
        <v>14.57</v>
      </c>
      <c r="AA40" s="38">
        <v>0</v>
      </c>
      <c r="AB40" s="38">
        <v>0</v>
      </c>
      <c r="AC40" s="36">
        <f t="shared" si="3"/>
        <v>101.57000000000001</v>
      </c>
      <c r="AD40" s="37">
        <v>58.5</v>
      </c>
      <c r="AE40" s="36">
        <v>23.4</v>
      </c>
      <c r="AF40" s="37">
        <v>15.68</v>
      </c>
      <c r="AG40" s="36">
        <v>0.49</v>
      </c>
      <c r="AH40" s="37">
        <v>3.5</v>
      </c>
      <c r="AI40" s="36">
        <f t="shared" si="6"/>
        <v>0</v>
      </c>
      <c r="AJ40" s="38">
        <v>0</v>
      </c>
      <c r="AK40" s="38">
        <v>0</v>
      </c>
      <c r="AL40" s="38">
        <v>0</v>
      </c>
      <c r="AM40" s="36">
        <v>59.47</v>
      </c>
      <c r="AN40" s="37">
        <v>0</v>
      </c>
      <c r="AO40" s="38">
        <v>0</v>
      </c>
      <c r="AP40" s="38">
        <v>24.37</v>
      </c>
      <c r="AQ40" s="38">
        <v>0</v>
      </c>
      <c r="AR40" s="38">
        <v>0</v>
      </c>
      <c r="AS40" s="38">
        <v>35.1</v>
      </c>
      <c r="AT40" s="38">
        <v>0</v>
      </c>
      <c r="AU40" s="36">
        <v>154.87</v>
      </c>
      <c r="AV40" s="43">
        <v>11</v>
      </c>
      <c r="AW40" s="44">
        <v>25</v>
      </c>
      <c r="AX40" s="44">
        <v>5</v>
      </c>
      <c r="AY40" s="44">
        <v>26</v>
      </c>
      <c r="AZ40" s="44">
        <v>6</v>
      </c>
      <c r="BA40" s="44">
        <v>22</v>
      </c>
      <c r="BB40" s="44">
        <v>2</v>
      </c>
      <c r="BC40" s="44">
        <v>20</v>
      </c>
      <c r="BD40" s="44">
        <v>8</v>
      </c>
      <c r="BE40" s="44">
        <v>3.5</v>
      </c>
      <c r="BF40" s="44">
        <v>4.37</v>
      </c>
      <c r="BG40" s="44">
        <v>22</v>
      </c>
      <c r="BH40" s="38">
        <v>0</v>
      </c>
      <c r="BI40" s="36">
        <f t="shared" si="5"/>
        <v>651.77</v>
      </c>
    </row>
    <row r="41" spans="1:61" ht="60" customHeight="1">
      <c r="A41" s="17" t="s">
        <v>95</v>
      </c>
      <c r="B41" s="23">
        <v>5</v>
      </c>
      <c r="C41" s="24">
        <v>5</v>
      </c>
      <c r="D41" s="24">
        <v>0</v>
      </c>
      <c r="E41" s="24">
        <v>0</v>
      </c>
      <c r="F41" s="24">
        <v>0</v>
      </c>
      <c r="G41" s="24">
        <v>0</v>
      </c>
      <c r="H41" s="24">
        <v>5</v>
      </c>
      <c r="I41" s="24">
        <v>5</v>
      </c>
      <c r="J41" s="24">
        <v>5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34">
        <v>0</v>
      </c>
      <c r="S41" s="35">
        <v>0</v>
      </c>
      <c r="T41" s="36">
        <f t="shared" si="2"/>
        <v>31.02</v>
      </c>
      <c r="U41" s="37">
        <v>15.36</v>
      </c>
      <c r="V41" s="38">
        <v>10.18</v>
      </c>
      <c r="W41" s="38">
        <v>1.8</v>
      </c>
      <c r="X41" s="38">
        <v>2.4</v>
      </c>
      <c r="Y41" s="38">
        <v>0</v>
      </c>
      <c r="Z41" s="38">
        <v>1.28</v>
      </c>
      <c r="AA41" s="38">
        <v>0</v>
      </c>
      <c r="AB41" s="38">
        <v>0</v>
      </c>
      <c r="AC41" s="36">
        <f t="shared" si="3"/>
        <v>9.250000000000002</v>
      </c>
      <c r="AD41" s="37">
        <v>5.47</v>
      </c>
      <c r="AE41" s="36">
        <v>2.19</v>
      </c>
      <c r="AF41" s="37">
        <v>1.23</v>
      </c>
      <c r="AG41" s="36">
        <v>0.05</v>
      </c>
      <c r="AH41" s="37">
        <v>0.31</v>
      </c>
      <c r="AI41" s="36">
        <f t="shared" si="6"/>
        <v>0</v>
      </c>
      <c r="AJ41" s="38">
        <v>0</v>
      </c>
      <c r="AK41" s="38">
        <v>0</v>
      </c>
      <c r="AL41" s="38">
        <v>0</v>
      </c>
      <c r="AM41" s="36">
        <v>3.28</v>
      </c>
      <c r="AN41" s="37">
        <v>0</v>
      </c>
      <c r="AO41" s="38">
        <v>0</v>
      </c>
      <c r="AP41" s="38">
        <v>0</v>
      </c>
      <c r="AQ41" s="38">
        <v>0</v>
      </c>
      <c r="AR41" s="38">
        <v>0</v>
      </c>
      <c r="AS41" s="38">
        <v>3.28</v>
      </c>
      <c r="AT41" s="38">
        <v>0</v>
      </c>
      <c r="AU41" s="36">
        <v>3.68</v>
      </c>
      <c r="AV41" s="43">
        <v>0.5</v>
      </c>
      <c r="AW41" s="44">
        <v>0.25</v>
      </c>
      <c r="AX41" s="44">
        <v>0.15</v>
      </c>
      <c r="AY41" s="44">
        <v>0.2</v>
      </c>
      <c r="AZ41" s="44">
        <v>0.2</v>
      </c>
      <c r="BA41" s="44">
        <v>0.2</v>
      </c>
      <c r="BB41" s="44">
        <v>0.25</v>
      </c>
      <c r="BC41" s="44">
        <v>0.25</v>
      </c>
      <c r="BD41" s="44">
        <v>1</v>
      </c>
      <c r="BE41" s="44">
        <v>0.3</v>
      </c>
      <c r="BF41" s="44">
        <v>0.38</v>
      </c>
      <c r="BG41" s="44">
        <v>0</v>
      </c>
      <c r="BH41" s="38">
        <v>0</v>
      </c>
      <c r="BI41" s="36">
        <f t="shared" si="5"/>
        <v>47.230000000000004</v>
      </c>
    </row>
    <row r="42" spans="1:61" ht="60" customHeight="1">
      <c r="A42" s="17" t="s">
        <v>96</v>
      </c>
      <c r="B42" s="23">
        <v>45</v>
      </c>
      <c r="C42" s="24">
        <v>12</v>
      </c>
      <c r="D42" s="24">
        <v>33</v>
      </c>
      <c r="E42" s="24">
        <v>0</v>
      </c>
      <c r="F42" s="24">
        <v>0</v>
      </c>
      <c r="G42" s="24">
        <v>0</v>
      </c>
      <c r="H42" s="24">
        <v>103</v>
      </c>
      <c r="I42" s="24">
        <v>43</v>
      </c>
      <c r="J42" s="24">
        <v>13</v>
      </c>
      <c r="K42" s="24">
        <v>30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34">
        <v>22</v>
      </c>
      <c r="S42" s="35">
        <v>38</v>
      </c>
      <c r="T42" s="36">
        <f t="shared" si="2"/>
        <v>313.90999999999997</v>
      </c>
      <c r="U42" s="37">
        <v>213.1</v>
      </c>
      <c r="V42" s="38">
        <v>28.11</v>
      </c>
      <c r="W42" s="38">
        <v>0</v>
      </c>
      <c r="X42" s="38">
        <v>0</v>
      </c>
      <c r="Y42" s="38">
        <v>0</v>
      </c>
      <c r="Z42" s="38">
        <v>2.35</v>
      </c>
      <c r="AA42" s="38">
        <v>70.35</v>
      </c>
      <c r="AB42" s="38">
        <v>0</v>
      </c>
      <c r="AC42" s="36">
        <f t="shared" si="3"/>
        <v>117.82000000000001</v>
      </c>
      <c r="AD42" s="37">
        <v>62.78</v>
      </c>
      <c r="AE42" s="36">
        <v>25.11</v>
      </c>
      <c r="AF42" s="37">
        <v>25.24</v>
      </c>
      <c r="AG42" s="36">
        <v>0.43</v>
      </c>
      <c r="AH42" s="37">
        <v>4.26</v>
      </c>
      <c r="AI42" s="36">
        <f t="shared" si="6"/>
        <v>0</v>
      </c>
      <c r="AJ42" s="38">
        <v>0</v>
      </c>
      <c r="AK42" s="38">
        <v>0</v>
      </c>
      <c r="AL42" s="38"/>
      <c r="AM42" s="36">
        <v>178.85</v>
      </c>
      <c r="AN42" s="37">
        <v>0</v>
      </c>
      <c r="AO42" s="38">
        <v>0</v>
      </c>
      <c r="AP42" s="38">
        <v>34.64</v>
      </c>
      <c r="AQ42" s="38">
        <v>36.48</v>
      </c>
      <c r="AR42" s="38">
        <v>1.02</v>
      </c>
      <c r="AS42" s="38">
        <v>37.67</v>
      </c>
      <c r="AT42" s="38">
        <v>69.04</v>
      </c>
      <c r="AU42" s="36">
        <v>32.37</v>
      </c>
      <c r="AV42" s="43">
        <v>4.3</v>
      </c>
      <c r="AW42" s="44">
        <v>2.15</v>
      </c>
      <c r="AX42" s="44">
        <v>1.29</v>
      </c>
      <c r="AY42" s="44">
        <v>1.72</v>
      </c>
      <c r="AZ42" s="44">
        <v>1.72</v>
      </c>
      <c r="BA42" s="44">
        <v>1.72</v>
      </c>
      <c r="BB42" s="44">
        <v>2.15</v>
      </c>
      <c r="BC42" s="44">
        <v>2.15</v>
      </c>
      <c r="BD42" s="44">
        <v>4.3</v>
      </c>
      <c r="BE42" s="44">
        <v>4.26</v>
      </c>
      <c r="BF42" s="44">
        <v>5.33</v>
      </c>
      <c r="BG42" s="44">
        <v>0</v>
      </c>
      <c r="BH42" s="38">
        <v>1.28</v>
      </c>
      <c r="BI42" s="36">
        <f t="shared" si="5"/>
        <v>642.9499999999999</v>
      </c>
    </row>
    <row r="43" spans="1:61" ht="60" customHeight="1">
      <c r="A43" s="17" t="s">
        <v>97</v>
      </c>
      <c r="B43" s="23">
        <v>869</v>
      </c>
      <c r="C43" s="24">
        <v>0</v>
      </c>
      <c r="D43" s="24">
        <v>869</v>
      </c>
      <c r="E43" s="24">
        <v>0</v>
      </c>
      <c r="F43" s="24">
        <v>0</v>
      </c>
      <c r="G43" s="24">
        <v>0</v>
      </c>
      <c r="H43" s="24">
        <v>1190</v>
      </c>
      <c r="I43" s="24">
        <v>871</v>
      </c>
      <c r="J43" s="24">
        <v>0</v>
      </c>
      <c r="K43" s="24">
        <v>871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34">
        <v>0</v>
      </c>
      <c r="S43" s="35">
        <v>413</v>
      </c>
      <c r="T43" s="36">
        <f t="shared" si="2"/>
        <v>5561.29</v>
      </c>
      <c r="U43" s="37">
        <v>3518.89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2042.4</v>
      </c>
      <c r="AB43" s="38">
        <v>0</v>
      </c>
      <c r="AC43" s="36">
        <f t="shared" si="3"/>
        <v>1753.32</v>
      </c>
      <c r="AD43" s="37">
        <v>993.6199999999999</v>
      </c>
      <c r="AE43" s="36">
        <v>397.43999999999994</v>
      </c>
      <c r="AF43" s="37">
        <v>291.57</v>
      </c>
      <c r="AG43" s="36">
        <v>7.770000000000001</v>
      </c>
      <c r="AH43" s="37">
        <v>62.92000000000001</v>
      </c>
      <c r="AI43" s="36">
        <v>0</v>
      </c>
      <c r="AJ43" s="38">
        <v>0</v>
      </c>
      <c r="AK43" s="38">
        <v>0</v>
      </c>
      <c r="AL43" s="38">
        <v>0</v>
      </c>
      <c r="AM43" s="36">
        <v>1369.86</v>
      </c>
      <c r="AN43" s="37">
        <v>0</v>
      </c>
      <c r="AO43" s="38">
        <v>0</v>
      </c>
      <c r="AP43" s="38">
        <v>0</v>
      </c>
      <c r="AQ43" s="38">
        <v>726.34</v>
      </c>
      <c r="AR43" s="38">
        <v>47.35999999999999</v>
      </c>
      <c r="AS43" s="38">
        <v>596.16</v>
      </c>
      <c r="AT43" s="38">
        <v>0</v>
      </c>
      <c r="AU43" s="36">
        <v>171.1</v>
      </c>
      <c r="AV43" s="43">
        <v>29.53</v>
      </c>
      <c r="AW43" s="44">
        <v>0</v>
      </c>
      <c r="AX43" s="44">
        <v>0</v>
      </c>
      <c r="AY43" s="44">
        <v>0</v>
      </c>
      <c r="AZ43" s="44">
        <v>0</v>
      </c>
      <c r="BA43" s="44">
        <v>0</v>
      </c>
      <c r="BB43" s="44">
        <v>0</v>
      </c>
      <c r="BC43" s="44">
        <v>0</v>
      </c>
      <c r="BD43" s="44">
        <v>0</v>
      </c>
      <c r="BE43" s="44">
        <v>62.92000000000001</v>
      </c>
      <c r="BF43" s="44">
        <v>78.65</v>
      </c>
      <c r="BG43" s="44">
        <v>0</v>
      </c>
      <c r="BH43" s="38">
        <v>0</v>
      </c>
      <c r="BI43" s="36">
        <f t="shared" si="5"/>
        <v>8855.57</v>
      </c>
    </row>
    <row r="44" spans="1:61" ht="60" customHeight="1">
      <c r="A44" s="17" t="s">
        <v>98</v>
      </c>
      <c r="B44" s="23">
        <v>187</v>
      </c>
      <c r="C44" s="24">
        <v>0</v>
      </c>
      <c r="D44" s="24">
        <v>187</v>
      </c>
      <c r="E44" s="24">
        <v>0</v>
      </c>
      <c r="F44" s="24">
        <v>0</v>
      </c>
      <c r="G44" s="24">
        <v>0</v>
      </c>
      <c r="H44" s="24">
        <v>187</v>
      </c>
      <c r="I44" s="24">
        <v>187</v>
      </c>
      <c r="J44" s="24">
        <v>0</v>
      </c>
      <c r="K44" s="24">
        <v>187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34">
        <v>0</v>
      </c>
      <c r="S44" s="35">
        <v>0</v>
      </c>
      <c r="T44" s="36">
        <f t="shared" si="2"/>
        <v>1387.32</v>
      </c>
      <c r="U44" s="37">
        <v>881.5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438.5</v>
      </c>
      <c r="AB44" s="38">
        <v>67.32</v>
      </c>
      <c r="AC44" s="36">
        <f t="shared" si="3"/>
        <v>452.27</v>
      </c>
      <c r="AD44" s="37">
        <v>276.46</v>
      </c>
      <c r="AE44" s="36">
        <v>110.59</v>
      </c>
      <c r="AF44" s="37">
        <v>45.82</v>
      </c>
      <c r="AG44" s="36">
        <v>1.87</v>
      </c>
      <c r="AH44" s="37">
        <v>17.53</v>
      </c>
      <c r="AI44" s="36">
        <f aca="true" t="shared" si="7" ref="AI44:AI48">SUM(AJ44:AL44)</f>
        <v>0</v>
      </c>
      <c r="AJ44" s="38">
        <v>0</v>
      </c>
      <c r="AK44" s="38">
        <v>0</v>
      </c>
      <c r="AL44" s="38">
        <v>0</v>
      </c>
      <c r="AM44" s="36">
        <v>171.36</v>
      </c>
      <c r="AN44" s="37">
        <v>0</v>
      </c>
      <c r="AO44" s="38">
        <v>0</v>
      </c>
      <c r="AP44" s="38">
        <v>0</v>
      </c>
      <c r="AQ44" s="38">
        <v>0</v>
      </c>
      <c r="AR44" s="38">
        <v>5.48</v>
      </c>
      <c r="AS44" s="38">
        <v>165.88</v>
      </c>
      <c r="AT44" s="38">
        <v>0</v>
      </c>
      <c r="AU44" s="36">
        <v>39.44</v>
      </c>
      <c r="AV44" s="43">
        <v>0</v>
      </c>
      <c r="AW44" s="44">
        <v>0</v>
      </c>
      <c r="AX44" s="44">
        <v>0</v>
      </c>
      <c r="AY44" s="44">
        <v>0</v>
      </c>
      <c r="AZ44" s="44">
        <v>0</v>
      </c>
      <c r="BA44" s="44">
        <v>0</v>
      </c>
      <c r="BB44" s="44">
        <v>0</v>
      </c>
      <c r="BC44" s="44">
        <v>0</v>
      </c>
      <c r="BD44" s="44">
        <v>0</v>
      </c>
      <c r="BE44" s="44">
        <v>17.53</v>
      </c>
      <c r="BF44" s="44">
        <v>21.91</v>
      </c>
      <c r="BG44" s="44">
        <v>0</v>
      </c>
      <c r="BH44" s="38">
        <v>0</v>
      </c>
      <c r="BI44" s="36">
        <f t="shared" si="5"/>
        <v>2050.39</v>
      </c>
    </row>
    <row r="45" spans="1:61" ht="60" customHeight="1">
      <c r="A45" s="17" t="s">
        <v>99</v>
      </c>
      <c r="B45" s="23">
        <v>46</v>
      </c>
      <c r="C45" s="24">
        <v>22</v>
      </c>
      <c r="D45" s="24">
        <v>23</v>
      </c>
      <c r="E45" s="24">
        <v>0</v>
      </c>
      <c r="F45" s="24">
        <v>1</v>
      </c>
      <c r="G45" s="24">
        <v>0</v>
      </c>
      <c r="H45" s="24">
        <v>62</v>
      </c>
      <c r="I45" s="24">
        <v>46</v>
      </c>
      <c r="J45" s="24">
        <v>23</v>
      </c>
      <c r="K45" s="24">
        <v>23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34">
        <v>14</v>
      </c>
      <c r="S45" s="35">
        <v>2</v>
      </c>
      <c r="T45" s="36">
        <f t="shared" si="2"/>
        <v>251.6</v>
      </c>
      <c r="U45" s="37">
        <v>150.72</v>
      </c>
      <c r="V45" s="38">
        <v>46.49</v>
      </c>
      <c r="W45" s="38">
        <v>8.28</v>
      </c>
      <c r="X45" s="38">
        <v>0</v>
      </c>
      <c r="Y45" s="38">
        <v>0</v>
      </c>
      <c r="Z45" s="38">
        <v>12.53</v>
      </c>
      <c r="AA45" s="38">
        <v>29.44</v>
      </c>
      <c r="AB45" s="38">
        <v>4.14</v>
      </c>
      <c r="AC45" s="36">
        <f t="shared" si="3"/>
        <v>85.60000000000001</v>
      </c>
      <c r="AD45" s="37">
        <v>47.81</v>
      </c>
      <c r="AE45" s="36">
        <v>19.12</v>
      </c>
      <c r="AF45" s="37">
        <v>15.2</v>
      </c>
      <c r="AG45" s="36">
        <v>0.46</v>
      </c>
      <c r="AH45" s="37">
        <v>3.01</v>
      </c>
      <c r="AI45" s="36">
        <f t="shared" si="7"/>
        <v>0</v>
      </c>
      <c r="AJ45" s="38">
        <v>0</v>
      </c>
      <c r="AK45" s="38">
        <v>0</v>
      </c>
      <c r="AL45" s="38">
        <v>0</v>
      </c>
      <c r="AM45" s="36">
        <v>54.02</v>
      </c>
      <c r="AN45" s="37">
        <v>0</v>
      </c>
      <c r="AO45" s="38">
        <v>0</v>
      </c>
      <c r="AP45" s="38">
        <v>20.92</v>
      </c>
      <c r="AQ45" s="38">
        <v>1.92</v>
      </c>
      <c r="AR45" s="38">
        <v>1.02</v>
      </c>
      <c r="AS45" s="38">
        <v>28.69</v>
      </c>
      <c r="AT45" s="38">
        <v>1.47</v>
      </c>
      <c r="AU45" s="36">
        <v>30.03</v>
      </c>
      <c r="AV45" s="43">
        <v>4.6</v>
      </c>
      <c r="AW45" s="44">
        <v>2.3</v>
      </c>
      <c r="AX45" s="44">
        <v>1.38</v>
      </c>
      <c r="AY45" s="44">
        <v>1.84</v>
      </c>
      <c r="AZ45" s="44">
        <v>1.84</v>
      </c>
      <c r="BA45" s="44">
        <v>1.84</v>
      </c>
      <c r="BB45" s="44">
        <v>2.3</v>
      </c>
      <c r="BC45" s="44">
        <v>2.3</v>
      </c>
      <c r="BD45" s="44">
        <v>4.6</v>
      </c>
      <c r="BE45" s="44">
        <v>3.03</v>
      </c>
      <c r="BF45" s="44">
        <v>3.76</v>
      </c>
      <c r="BG45" s="44">
        <v>0.24</v>
      </c>
      <c r="BH45" s="38">
        <v>0</v>
      </c>
      <c r="BI45" s="36">
        <f t="shared" si="5"/>
        <v>421.25</v>
      </c>
    </row>
    <row r="46" spans="1:61" ht="60" customHeight="1">
      <c r="A46" s="17" t="s">
        <v>100</v>
      </c>
      <c r="B46" s="23">
        <v>5</v>
      </c>
      <c r="C46" s="24">
        <v>5</v>
      </c>
      <c r="D46" s="24">
        <v>0</v>
      </c>
      <c r="E46" s="24">
        <v>0</v>
      </c>
      <c r="F46" s="24">
        <v>0</v>
      </c>
      <c r="G46" s="24">
        <v>0</v>
      </c>
      <c r="H46" s="24">
        <v>5</v>
      </c>
      <c r="I46" s="24">
        <v>5</v>
      </c>
      <c r="J46" s="24">
        <v>5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34">
        <v>0</v>
      </c>
      <c r="S46" s="35">
        <v>0</v>
      </c>
      <c r="T46" s="36">
        <f t="shared" si="2"/>
        <v>29.720000000000002</v>
      </c>
      <c r="U46" s="37">
        <v>16.46</v>
      </c>
      <c r="V46" s="38">
        <v>10.09</v>
      </c>
      <c r="W46" s="38">
        <v>1.8</v>
      </c>
      <c r="X46" s="38">
        <v>0</v>
      </c>
      <c r="Y46" s="38">
        <v>0</v>
      </c>
      <c r="Z46" s="38">
        <v>1.37</v>
      </c>
      <c r="AA46" s="38">
        <v>0</v>
      </c>
      <c r="AB46" s="38">
        <v>0</v>
      </c>
      <c r="AC46" s="36">
        <f t="shared" si="3"/>
        <v>9.55</v>
      </c>
      <c r="AD46" s="37">
        <v>5.67</v>
      </c>
      <c r="AE46" s="36">
        <v>2.27</v>
      </c>
      <c r="AF46" s="37">
        <v>1.23</v>
      </c>
      <c r="AG46" s="36">
        <v>0.05</v>
      </c>
      <c r="AH46" s="37">
        <v>0.33</v>
      </c>
      <c r="AI46" s="36">
        <f t="shared" si="7"/>
        <v>0</v>
      </c>
      <c r="AJ46" s="38">
        <v>0</v>
      </c>
      <c r="AK46" s="38">
        <v>0</v>
      </c>
      <c r="AL46" s="38">
        <v>0</v>
      </c>
      <c r="AM46" s="36">
        <v>3.4</v>
      </c>
      <c r="AN46" s="37">
        <v>0</v>
      </c>
      <c r="AO46" s="38">
        <v>0</v>
      </c>
      <c r="AP46" s="38">
        <v>0</v>
      </c>
      <c r="AQ46" s="38">
        <v>0</v>
      </c>
      <c r="AR46" s="38">
        <v>0</v>
      </c>
      <c r="AS46" s="38">
        <v>3.4</v>
      </c>
      <c r="AT46" s="38">
        <v>0</v>
      </c>
      <c r="AU46" s="36">
        <v>3.24</v>
      </c>
      <c r="AV46" s="43">
        <v>0.45</v>
      </c>
      <c r="AW46" s="44">
        <v>0.2</v>
      </c>
      <c r="AX46" s="44">
        <v>0.18</v>
      </c>
      <c r="AY46" s="44">
        <v>0.24</v>
      </c>
      <c r="AZ46" s="44">
        <v>0.24</v>
      </c>
      <c r="BA46" s="44">
        <v>0.24</v>
      </c>
      <c r="BB46" s="44">
        <v>0.25</v>
      </c>
      <c r="BC46" s="44">
        <v>0.25</v>
      </c>
      <c r="BD46" s="44">
        <v>0.45</v>
      </c>
      <c r="BE46" s="44">
        <v>0.33</v>
      </c>
      <c r="BF46" s="44">
        <v>0.41</v>
      </c>
      <c r="BG46" s="44">
        <v>0</v>
      </c>
      <c r="BH46" s="38">
        <v>0</v>
      </c>
      <c r="BI46" s="36">
        <f t="shared" si="5"/>
        <v>45.910000000000004</v>
      </c>
    </row>
    <row r="47" spans="1:61" ht="60" customHeight="1">
      <c r="A47" s="17" t="s">
        <v>101</v>
      </c>
      <c r="B47" s="23">
        <v>3</v>
      </c>
      <c r="C47" s="24">
        <v>3</v>
      </c>
      <c r="D47" s="24">
        <v>0</v>
      </c>
      <c r="E47" s="24">
        <v>0</v>
      </c>
      <c r="F47" s="24">
        <v>0</v>
      </c>
      <c r="G47" s="24">
        <v>0</v>
      </c>
      <c r="H47" s="24">
        <v>3</v>
      </c>
      <c r="I47" s="24">
        <v>3</v>
      </c>
      <c r="J47" s="24">
        <v>3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34">
        <v>0</v>
      </c>
      <c r="S47" s="35">
        <v>0</v>
      </c>
      <c r="T47" s="36">
        <f t="shared" si="2"/>
        <v>19.090000000000003</v>
      </c>
      <c r="U47" s="37">
        <v>11.01</v>
      </c>
      <c r="V47" s="38">
        <v>6.08</v>
      </c>
      <c r="W47" s="38">
        <v>1.08</v>
      </c>
      <c r="X47" s="38">
        <v>0</v>
      </c>
      <c r="Y47" s="38">
        <v>0</v>
      </c>
      <c r="Z47" s="38">
        <v>0.92</v>
      </c>
      <c r="AA47" s="38">
        <v>0</v>
      </c>
      <c r="AB47" s="38">
        <v>0</v>
      </c>
      <c r="AC47" s="36">
        <f t="shared" si="3"/>
        <v>6.07</v>
      </c>
      <c r="AD47" s="37">
        <v>3.63</v>
      </c>
      <c r="AE47" s="36">
        <v>1.45</v>
      </c>
      <c r="AF47" s="37">
        <v>0.74</v>
      </c>
      <c r="AG47" s="36">
        <v>0.03</v>
      </c>
      <c r="AH47" s="37">
        <v>0.22</v>
      </c>
      <c r="AI47" s="36">
        <f t="shared" si="7"/>
        <v>0</v>
      </c>
      <c r="AJ47" s="38">
        <v>0</v>
      </c>
      <c r="AK47" s="38">
        <v>0</v>
      </c>
      <c r="AL47" s="38">
        <v>0</v>
      </c>
      <c r="AM47" s="36">
        <v>2.18</v>
      </c>
      <c r="AN47" s="37">
        <v>0</v>
      </c>
      <c r="AO47" s="38">
        <v>0</v>
      </c>
      <c r="AP47" s="38">
        <v>0</v>
      </c>
      <c r="AQ47" s="38">
        <v>0</v>
      </c>
      <c r="AR47" s="38">
        <v>0</v>
      </c>
      <c r="AS47" s="38">
        <v>2.18</v>
      </c>
      <c r="AT47" s="38">
        <v>0</v>
      </c>
      <c r="AU47" s="36">
        <v>2</v>
      </c>
      <c r="AV47" s="43">
        <v>0.3</v>
      </c>
      <c r="AW47" s="44">
        <v>0.15</v>
      </c>
      <c r="AX47" s="44">
        <v>0.09</v>
      </c>
      <c r="AY47" s="44">
        <v>0.12</v>
      </c>
      <c r="AZ47" s="44">
        <v>0.12</v>
      </c>
      <c r="BA47" s="44">
        <v>0.12</v>
      </c>
      <c r="BB47" s="44">
        <v>0.15</v>
      </c>
      <c r="BC47" s="44">
        <v>0.15</v>
      </c>
      <c r="BD47" s="44">
        <v>0.3</v>
      </c>
      <c r="BE47" s="44">
        <v>0.22</v>
      </c>
      <c r="BF47" s="44">
        <v>0.28</v>
      </c>
      <c r="BG47" s="44">
        <v>0</v>
      </c>
      <c r="BH47" s="38">
        <v>0</v>
      </c>
      <c r="BI47" s="36">
        <f t="shared" si="5"/>
        <v>29.340000000000003</v>
      </c>
    </row>
    <row r="48" spans="1:61" ht="60" customHeight="1">
      <c r="A48" s="17" t="s">
        <v>102</v>
      </c>
      <c r="B48" s="23">
        <v>8</v>
      </c>
      <c r="C48" s="24">
        <v>8</v>
      </c>
      <c r="D48" s="24">
        <v>0</v>
      </c>
      <c r="E48" s="24">
        <v>0</v>
      </c>
      <c r="F48" s="24">
        <v>0</v>
      </c>
      <c r="G48" s="24">
        <v>0</v>
      </c>
      <c r="H48" s="24">
        <v>9</v>
      </c>
      <c r="I48" s="24">
        <v>9</v>
      </c>
      <c r="J48" s="24">
        <v>9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34">
        <v>0</v>
      </c>
      <c r="S48" s="35">
        <v>0</v>
      </c>
      <c r="T48" s="36">
        <f t="shared" si="2"/>
        <v>57.980000000000004</v>
      </c>
      <c r="U48" s="37">
        <v>32.04</v>
      </c>
      <c r="V48" s="38">
        <v>18.92</v>
      </c>
      <c r="W48" s="38">
        <v>3.24</v>
      </c>
      <c r="X48" s="38">
        <v>1.11</v>
      </c>
      <c r="Y48" s="38">
        <v>0</v>
      </c>
      <c r="Z48" s="38">
        <v>2.67</v>
      </c>
      <c r="AA48" s="38">
        <v>0</v>
      </c>
      <c r="AB48" s="38">
        <v>0</v>
      </c>
      <c r="AC48" s="36">
        <f t="shared" si="3"/>
        <v>18.12</v>
      </c>
      <c r="AD48" s="37">
        <v>10.84</v>
      </c>
      <c r="AE48" s="36">
        <v>4.34</v>
      </c>
      <c r="AF48" s="37">
        <v>2.21</v>
      </c>
      <c r="AG48" s="36">
        <v>0.09</v>
      </c>
      <c r="AH48" s="37">
        <v>0.64</v>
      </c>
      <c r="AI48" s="36">
        <f t="shared" si="7"/>
        <v>5.4</v>
      </c>
      <c r="AJ48" s="38">
        <v>0</v>
      </c>
      <c r="AK48" s="38">
        <v>0</v>
      </c>
      <c r="AL48" s="38">
        <v>5.4</v>
      </c>
      <c r="AM48" s="36">
        <v>6.5</v>
      </c>
      <c r="AN48" s="37">
        <v>0</v>
      </c>
      <c r="AO48" s="38">
        <v>0</v>
      </c>
      <c r="AP48" s="38">
        <v>0</v>
      </c>
      <c r="AQ48" s="38">
        <v>0</v>
      </c>
      <c r="AR48" s="38">
        <v>0</v>
      </c>
      <c r="AS48" s="38">
        <v>6.5</v>
      </c>
      <c r="AT48" s="38">
        <v>0</v>
      </c>
      <c r="AU48" s="36">
        <v>5.94</v>
      </c>
      <c r="AV48" s="43">
        <v>0.5</v>
      </c>
      <c r="AW48" s="44">
        <v>0</v>
      </c>
      <c r="AX48" s="44">
        <v>0</v>
      </c>
      <c r="AY48" s="44">
        <v>0</v>
      </c>
      <c r="AZ48" s="44">
        <v>0</v>
      </c>
      <c r="BA48" s="44">
        <v>0</v>
      </c>
      <c r="BB48" s="44">
        <v>0</v>
      </c>
      <c r="BC48" s="44">
        <v>0</v>
      </c>
      <c r="BD48" s="44">
        <v>2.5</v>
      </c>
      <c r="BE48" s="44">
        <v>0.64</v>
      </c>
      <c r="BF48" s="44">
        <v>0.8</v>
      </c>
      <c r="BG48" s="44">
        <v>1.5</v>
      </c>
      <c r="BH48" s="38">
        <v>0</v>
      </c>
      <c r="BI48" s="36">
        <f t="shared" si="5"/>
        <v>93.94000000000001</v>
      </c>
    </row>
    <row r="49" spans="1:61" ht="60" customHeight="1">
      <c r="A49" s="17" t="s">
        <v>103</v>
      </c>
      <c r="B49" s="23">
        <v>56</v>
      </c>
      <c r="C49" s="24">
        <v>28</v>
      </c>
      <c r="D49" s="24">
        <v>26</v>
      </c>
      <c r="E49" s="24">
        <v>0</v>
      </c>
      <c r="F49" s="24">
        <v>2</v>
      </c>
      <c r="G49" s="24">
        <v>0</v>
      </c>
      <c r="H49" s="24">
        <v>94</v>
      </c>
      <c r="I49" s="24">
        <v>56</v>
      </c>
      <c r="J49" s="24">
        <v>32</v>
      </c>
      <c r="K49" s="24">
        <v>21</v>
      </c>
      <c r="L49" s="24">
        <v>0</v>
      </c>
      <c r="M49" s="24">
        <v>0</v>
      </c>
      <c r="N49" s="24">
        <v>3</v>
      </c>
      <c r="O49" s="24">
        <v>0</v>
      </c>
      <c r="P49" s="24">
        <v>0</v>
      </c>
      <c r="Q49" s="24">
        <v>0</v>
      </c>
      <c r="R49" s="34">
        <v>31</v>
      </c>
      <c r="S49" s="35">
        <v>7</v>
      </c>
      <c r="T49" s="36">
        <f t="shared" si="2"/>
        <v>312.84999999999997</v>
      </c>
      <c r="U49" s="37">
        <v>186.77</v>
      </c>
      <c r="V49" s="38">
        <v>65.54</v>
      </c>
      <c r="W49" s="38">
        <v>11.52</v>
      </c>
      <c r="X49" s="38">
        <v>2.8</v>
      </c>
      <c r="Y49" s="38">
        <v>0</v>
      </c>
      <c r="Z49" s="38">
        <v>15.56</v>
      </c>
      <c r="AA49" s="38">
        <v>26.88</v>
      </c>
      <c r="AB49" s="38">
        <v>3.78</v>
      </c>
      <c r="AC49" s="36">
        <f t="shared" si="3"/>
        <v>105.28999999999999</v>
      </c>
      <c r="AD49" s="37">
        <v>58.9</v>
      </c>
      <c r="AE49" s="36">
        <v>23.56</v>
      </c>
      <c r="AF49" s="37">
        <v>22.3</v>
      </c>
      <c r="AG49" s="36">
        <v>0.53</v>
      </c>
      <c r="AH49" s="37">
        <v>0</v>
      </c>
      <c r="AI49" s="38">
        <v>6.8</v>
      </c>
      <c r="AJ49" s="38">
        <v>6</v>
      </c>
      <c r="AK49" s="38">
        <v>0</v>
      </c>
      <c r="AL49" s="38">
        <v>0.8</v>
      </c>
      <c r="AM49" s="36">
        <v>94.6</v>
      </c>
      <c r="AN49" s="37">
        <v>0</v>
      </c>
      <c r="AO49" s="38">
        <v>0</v>
      </c>
      <c r="AP49" s="38">
        <v>47.95</v>
      </c>
      <c r="AQ49" s="38">
        <v>6.72</v>
      </c>
      <c r="AR49" s="38">
        <v>4.6</v>
      </c>
      <c r="AS49" s="38">
        <v>35.33</v>
      </c>
      <c r="AT49" s="38">
        <v>0</v>
      </c>
      <c r="AU49" s="36">
        <v>36.14</v>
      </c>
      <c r="AV49" s="43">
        <v>5.4</v>
      </c>
      <c r="AW49" s="44">
        <v>2.7</v>
      </c>
      <c r="AX49" s="44">
        <v>1.62</v>
      </c>
      <c r="AY49" s="44">
        <v>2.16</v>
      </c>
      <c r="AZ49" s="44">
        <v>2.16</v>
      </c>
      <c r="BA49" s="44">
        <v>2.16</v>
      </c>
      <c r="BB49" s="44">
        <v>2.7</v>
      </c>
      <c r="BC49" s="44">
        <v>2.7</v>
      </c>
      <c r="BD49" s="44">
        <v>4.9</v>
      </c>
      <c r="BE49" s="44">
        <v>3.73</v>
      </c>
      <c r="BF49" s="44">
        <v>4.67</v>
      </c>
      <c r="BG49" s="44">
        <v>1.24</v>
      </c>
      <c r="BH49" s="38">
        <v>0</v>
      </c>
      <c r="BI49" s="50">
        <v>555.68</v>
      </c>
    </row>
    <row r="50" spans="1:61" ht="60" customHeight="1">
      <c r="A50" s="17" t="s">
        <v>104</v>
      </c>
      <c r="B50" s="23">
        <v>37</v>
      </c>
      <c r="C50" s="24">
        <v>9</v>
      </c>
      <c r="D50" s="24">
        <v>28</v>
      </c>
      <c r="E50" s="24">
        <v>0</v>
      </c>
      <c r="F50" s="24">
        <v>0</v>
      </c>
      <c r="G50" s="24">
        <v>0</v>
      </c>
      <c r="H50" s="24">
        <v>52</v>
      </c>
      <c r="I50" s="24">
        <v>38</v>
      </c>
      <c r="J50" s="24">
        <v>9</v>
      </c>
      <c r="K50" s="24">
        <v>28</v>
      </c>
      <c r="L50" s="24">
        <v>0</v>
      </c>
      <c r="M50" s="24">
        <v>0</v>
      </c>
      <c r="N50" s="24">
        <v>1</v>
      </c>
      <c r="O50" s="24">
        <v>0</v>
      </c>
      <c r="P50" s="24">
        <v>0</v>
      </c>
      <c r="Q50" s="24">
        <v>0</v>
      </c>
      <c r="R50" s="34">
        <v>4</v>
      </c>
      <c r="S50" s="35">
        <v>10</v>
      </c>
      <c r="T50" s="36">
        <f t="shared" si="2"/>
        <v>199.56</v>
      </c>
      <c r="U50" s="37">
        <v>122.58</v>
      </c>
      <c r="V50" s="38">
        <v>18.58</v>
      </c>
      <c r="W50" s="38">
        <v>3.24</v>
      </c>
      <c r="X50" s="38">
        <v>4.06</v>
      </c>
      <c r="Y50" s="38">
        <v>0</v>
      </c>
      <c r="Z50" s="38">
        <v>10.22</v>
      </c>
      <c r="AA50" s="38">
        <v>35.84</v>
      </c>
      <c r="AB50" s="38">
        <v>5.04</v>
      </c>
      <c r="AC50" s="36">
        <f t="shared" si="3"/>
        <v>67.25000000000001</v>
      </c>
      <c r="AD50" s="37">
        <v>37.09</v>
      </c>
      <c r="AE50" s="36">
        <v>14.84</v>
      </c>
      <c r="AF50" s="37">
        <v>12.5</v>
      </c>
      <c r="AG50" s="36">
        <v>0.37</v>
      </c>
      <c r="AH50" s="37">
        <v>2.45</v>
      </c>
      <c r="AI50" s="38">
        <v>0</v>
      </c>
      <c r="AJ50" s="38">
        <v>0</v>
      </c>
      <c r="AK50" s="38">
        <v>0</v>
      </c>
      <c r="AL50" s="38">
        <v>0</v>
      </c>
      <c r="AM50" s="36">
        <v>38.38</v>
      </c>
      <c r="AN50" s="37">
        <v>0</v>
      </c>
      <c r="AO50" s="38">
        <v>0</v>
      </c>
      <c r="AP50" s="38">
        <v>6.18</v>
      </c>
      <c r="AQ50" s="38">
        <v>9.6</v>
      </c>
      <c r="AR50" s="38">
        <v>0.34</v>
      </c>
      <c r="AS50" s="38">
        <v>22.26</v>
      </c>
      <c r="AT50" s="38">
        <v>0</v>
      </c>
      <c r="AU50" s="36">
        <v>24.57</v>
      </c>
      <c r="AV50" s="43">
        <v>4.26</v>
      </c>
      <c r="AW50" s="44">
        <v>1.2</v>
      </c>
      <c r="AX50" s="44">
        <v>1.11</v>
      </c>
      <c r="AY50" s="44">
        <v>1.48</v>
      </c>
      <c r="AZ50" s="44">
        <v>0.17</v>
      </c>
      <c r="BA50" s="44">
        <v>1.48</v>
      </c>
      <c r="BB50" s="44">
        <v>0.65</v>
      </c>
      <c r="BC50" s="44">
        <v>1.11</v>
      </c>
      <c r="BD50" s="44">
        <v>7.6</v>
      </c>
      <c r="BE50" s="44">
        <v>2.45</v>
      </c>
      <c r="BF50" s="44">
        <v>3.06</v>
      </c>
      <c r="BG50" s="44">
        <v>0</v>
      </c>
      <c r="BH50" s="38">
        <v>0</v>
      </c>
      <c r="BI50" s="50">
        <v>329.76</v>
      </c>
    </row>
    <row r="51" spans="1:61" ht="60" customHeight="1">
      <c r="A51" s="17" t="s">
        <v>105</v>
      </c>
      <c r="B51" s="23">
        <v>27</v>
      </c>
      <c r="C51" s="24">
        <v>8</v>
      </c>
      <c r="D51" s="24">
        <v>19</v>
      </c>
      <c r="E51" s="24">
        <v>0</v>
      </c>
      <c r="F51" s="24">
        <v>0</v>
      </c>
      <c r="G51" s="24">
        <v>0</v>
      </c>
      <c r="H51" s="24">
        <v>38</v>
      </c>
      <c r="I51" s="24">
        <v>30</v>
      </c>
      <c r="J51" s="24">
        <v>11</v>
      </c>
      <c r="K51" s="24">
        <v>19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34">
        <v>8</v>
      </c>
      <c r="S51" s="35">
        <v>0</v>
      </c>
      <c r="T51" s="36">
        <f t="shared" si="2"/>
        <v>168.87</v>
      </c>
      <c r="U51" s="37">
        <v>104.68</v>
      </c>
      <c r="V51" s="38">
        <v>23.15</v>
      </c>
      <c r="W51" s="38">
        <v>3.96</v>
      </c>
      <c r="X51" s="38">
        <v>0.62</v>
      </c>
      <c r="Y51" s="38">
        <v>0</v>
      </c>
      <c r="Z51" s="38">
        <v>8.72</v>
      </c>
      <c r="AA51" s="38">
        <v>24.32</v>
      </c>
      <c r="AB51" s="38">
        <v>3.42</v>
      </c>
      <c r="AC51" s="36">
        <f t="shared" si="3"/>
        <v>56.38</v>
      </c>
      <c r="AD51" s="37">
        <v>31.9</v>
      </c>
      <c r="AE51" s="36">
        <v>12.76</v>
      </c>
      <c r="AF51" s="37">
        <v>9.31</v>
      </c>
      <c r="AG51" s="36">
        <v>0.31</v>
      </c>
      <c r="AH51" s="37">
        <v>2.1</v>
      </c>
      <c r="AI51" s="38">
        <v>0</v>
      </c>
      <c r="AJ51" s="38">
        <v>0</v>
      </c>
      <c r="AK51" s="38">
        <v>0</v>
      </c>
      <c r="AL51" s="38">
        <v>0</v>
      </c>
      <c r="AM51" s="36">
        <v>31.58</v>
      </c>
      <c r="AN51" s="37">
        <v>0</v>
      </c>
      <c r="AO51" s="38">
        <v>0</v>
      </c>
      <c r="AP51" s="38">
        <v>12.44</v>
      </c>
      <c r="AQ51" s="38">
        <v>0</v>
      </c>
      <c r="AR51" s="38">
        <v>0</v>
      </c>
      <c r="AS51" s="38">
        <v>19.14</v>
      </c>
      <c r="AT51" s="38">
        <v>0</v>
      </c>
      <c r="AU51" s="36">
        <v>20.08</v>
      </c>
      <c r="AV51" s="43">
        <v>2.9</v>
      </c>
      <c r="AW51" s="44">
        <v>1.55</v>
      </c>
      <c r="AX51" s="44">
        <v>1.22</v>
      </c>
      <c r="AY51" s="44">
        <v>1.1</v>
      </c>
      <c r="AZ51" s="44">
        <v>1.6</v>
      </c>
      <c r="BA51" s="44">
        <v>1.6</v>
      </c>
      <c r="BB51" s="44">
        <v>1.45</v>
      </c>
      <c r="BC51" s="44">
        <v>1</v>
      </c>
      <c r="BD51" s="44">
        <v>2.9</v>
      </c>
      <c r="BE51" s="44">
        <v>2.09</v>
      </c>
      <c r="BF51" s="44">
        <v>2.67</v>
      </c>
      <c r="BG51" s="44">
        <v>0</v>
      </c>
      <c r="BH51" s="38">
        <v>0</v>
      </c>
      <c r="BI51" s="50">
        <v>276.91</v>
      </c>
    </row>
    <row r="52" spans="1:61" ht="60" customHeight="1">
      <c r="A52" s="17" t="s">
        <v>106</v>
      </c>
      <c r="B52" s="23">
        <v>149</v>
      </c>
      <c r="C52" s="24">
        <v>13</v>
      </c>
      <c r="D52" s="24">
        <v>81</v>
      </c>
      <c r="E52" s="24">
        <v>0</v>
      </c>
      <c r="F52" s="24">
        <v>0</v>
      </c>
      <c r="G52" s="24">
        <v>55</v>
      </c>
      <c r="H52" s="24">
        <v>217</v>
      </c>
      <c r="I52" s="24">
        <v>162</v>
      </c>
      <c r="J52" s="24">
        <v>16</v>
      </c>
      <c r="K52" s="24">
        <v>107</v>
      </c>
      <c r="L52" s="24">
        <v>0</v>
      </c>
      <c r="M52" s="24">
        <v>0</v>
      </c>
      <c r="N52" s="24">
        <v>39</v>
      </c>
      <c r="O52" s="24">
        <v>0</v>
      </c>
      <c r="P52" s="24">
        <v>0</v>
      </c>
      <c r="Q52" s="24">
        <v>0</v>
      </c>
      <c r="R52" s="34">
        <v>19</v>
      </c>
      <c r="S52" s="35">
        <v>36</v>
      </c>
      <c r="T52" s="36">
        <f t="shared" si="2"/>
        <v>618.0699999999999</v>
      </c>
      <c r="U52" s="37">
        <v>390.52</v>
      </c>
      <c r="V52" s="38">
        <v>33.03</v>
      </c>
      <c r="W52" s="38">
        <v>5.76</v>
      </c>
      <c r="X52" s="38">
        <v>0</v>
      </c>
      <c r="Y52" s="38">
        <v>0</v>
      </c>
      <c r="Z52" s="38">
        <v>32.54</v>
      </c>
      <c r="AA52" s="38">
        <v>136.96</v>
      </c>
      <c r="AB52" s="38">
        <v>19.26</v>
      </c>
      <c r="AC52" s="36">
        <f t="shared" si="3"/>
        <v>216.51000000000002</v>
      </c>
      <c r="AD52" s="37">
        <v>117.03</v>
      </c>
      <c r="AE52" s="36">
        <v>46.83</v>
      </c>
      <c r="AF52" s="37">
        <v>43.61</v>
      </c>
      <c r="AG52" s="36">
        <v>1.23</v>
      </c>
      <c r="AH52" s="37">
        <v>7.81</v>
      </c>
      <c r="AI52" s="38">
        <v>0</v>
      </c>
      <c r="AJ52" s="38">
        <v>0</v>
      </c>
      <c r="AK52" s="38">
        <v>0</v>
      </c>
      <c r="AL52" s="38">
        <v>0</v>
      </c>
      <c r="AM52" s="36">
        <v>134.45</v>
      </c>
      <c r="AN52" s="37">
        <v>0</v>
      </c>
      <c r="AO52" s="38">
        <v>0</v>
      </c>
      <c r="AP52" s="38">
        <v>29.64</v>
      </c>
      <c r="AQ52" s="38">
        <v>34.56</v>
      </c>
      <c r="AR52" s="38">
        <v>0</v>
      </c>
      <c r="AS52" s="38">
        <v>70.25</v>
      </c>
      <c r="AT52" s="38">
        <v>0</v>
      </c>
      <c r="AU52" s="36">
        <v>81.28</v>
      </c>
      <c r="AV52" s="43">
        <v>14.5</v>
      </c>
      <c r="AW52" s="44">
        <v>6.15</v>
      </c>
      <c r="AX52" s="44">
        <v>3.69</v>
      </c>
      <c r="AY52" s="44">
        <v>4.92</v>
      </c>
      <c r="AZ52" s="44">
        <v>4.92</v>
      </c>
      <c r="BA52" s="44">
        <v>4.92</v>
      </c>
      <c r="BB52" s="44">
        <v>6.15</v>
      </c>
      <c r="BC52" s="44">
        <v>6.15</v>
      </c>
      <c r="BD52" s="44">
        <v>12.3</v>
      </c>
      <c r="BE52" s="44">
        <v>7.81</v>
      </c>
      <c r="BF52" s="44">
        <v>9.77</v>
      </c>
      <c r="BG52" s="44">
        <v>0</v>
      </c>
      <c r="BH52" s="38">
        <v>0</v>
      </c>
      <c r="BI52" s="50">
        <v>1050.31</v>
      </c>
    </row>
    <row r="53" spans="1:61" ht="60" customHeight="1">
      <c r="A53" s="17" t="s">
        <v>107</v>
      </c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34"/>
      <c r="S53" s="35"/>
      <c r="T53" s="36"/>
      <c r="U53" s="37"/>
      <c r="V53" s="38"/>
      <c r="W53" s="38"/>
      <c r="X53" s="38"/>
      <c r="Y53" s="38"/>
      <c r="Z53" s="38"/>
      <c r="AA53" s="38"/>
      <c r="AB53" s="38"/>
      <c r="AC53" s="36"/>
      <c r="AD53" s="37"/>
      <c r="AE53" s="36"/>
      <c r="AF53" s="37"/>
      <c r="AG53" s="36"/>
      <c r="AH53" s="37"/>
      <c r="AI53" s="38"/>
      <c r="AJ53" s="38"/>
      <c r="AK53" s="38"/>
      <c r="AL53" s="38"/>
      <c r="AM53" s="36"/>
      <c r="AN53" s="37"/>
      <c r="AO53" s="38"/>
      <c r="AP53" s="38"/>
      <c r="AQ53" s="38"/>
      <c r="AR53" s="38"/>
      <c r="AS53" s="38"/>
      <c r="AT53" s="38"/>
      <c r="AU53" s="36"/>
      <c r="AV53" s="43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38"/>
      <c r="BI53" s="50"/>
    </row>
    <row r="54" spans="1:61" ht="60" customHeight="1">
      <c r="A54" s="17" t="s">
        <v>108</v>
      </c>
      <c r="B54" s="23">
        <v>10</v>
      </c>
      <c r="C54" s="24">
        <v>10</v>
      </c>
      <c r="D54" s="24">
        <v>0</v>
      </c>
      <c r="E54" s="24">
        <v>0</v>
      </c>
      <c r="F54" s="24">
        <v>0</v>
      </c>
      <c r="G54" s="24">
        <v>0</v>
      </c>
      <c r="H54" s="24">
        <v>10</v>
      </c>
      <c r="I54" s="24">
        <v>10</v>
      </c>
      <c r="J54" s="24">
        <v>10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34">
        <v>0</v>
      </c>
      <c r="S54" s="35">
        <v>0</v>
      </c>
      <c r="T54" s="36">
        <f aca="true" t="shared" si="8" ref="T54:T65">SUM(U54:AB54)</f>
        <v>55.440000000000005</v>
      </c>
      <c r="U54" s="37">
        <v>29.68</v>
      </c>
      <c r="V54" s="38">
        <v>19.69</v>
      </c>
      <c r="W54" s="38">
        <v>3.6</v>
      </c>
      <c r="X54" s="38">
        <v>0</v>
      </c>
      <c r="Y54" s="38">
        <v>0</v>
      </c>
      <c r="Z54" s="38">
        <v>2.47</v>
      </c>
      <c r="AA54" s="38">
        <v>0</v>
      </c>
      <c r="AB54" s="38">
        <v>0</v>
      </c>
      <c r="AC54" s="36">
        <f aca="true" t="shared" si="9" ref="AC54:AC65">SUM(AD54:AH54)</f>
        <v>17.98</v>
      </c>
      <c r="AD54" s="37">
        <v>10.6</v>
      </c>
      <c r="AE54" s="36">
        <v>4.24</v>
      </c>
      <c r="AF54" s="37">
        <v>2.45</v>
      </c>
      <c r="AG54" s="36">
        <v>0.1</v>
      </c>
      <c r="AH54" s="37">
        <v>0.59</v>
      </c>
      <c r="AI54" s="38">
        <v>0</v>
      </c>
      <c r="AJ54" s="38">
        <v>0</v>
      </c>
      <c r="AK54" s="38">
        <v>0</v>
      </c>
      <c r="AL54" s="38">
        <v>0</v>
      </c>
      <c r="AM54" s="36">
        <v>6.36</v>
      </c>
      <c r="AN54" s="37">
        <v>0</v>
      </c>
      <c r="AO54" s="38">
        <v>0</v>
      </c>
      <c r="AP54" s="38">
        <v>0</v>
      </c>
      <c r="AQ54" s="38">
        <v>0</v>
      </c>
      <c r="AR54" s="38">
        <v>0</v>
      </c>
      <c r="AS54" s="38">
        <v>6.36</v>
      </c>
      <c r="AT54" s="38">
        <v>0</v>
      </c>
      <c r="AU54" s="36">
        <v>6.34</v>
      </c>
      <c r="AV54" s="43">
        <v>1</v>
      </c>
      <c r="AW54" s="44">
        <v>0.5</v>
      </c>
      <c r="AX54" s="44">
        <v>0.3</v>
      </c>
      <c r="AY54" s="44">
        <v>0.4</v>
      </c>
      <c r="AZ54" s="44">
        <v>0.4</v>
      </c>
      <c r="BA54" s="44">
        <v>0.4</v>
      </c>
      <c r="BB54" s="44">
        <v>0.5</v>
      </c>
      <c r="BC54" s="44">
        <v>0.5</v>
      </c>
      <c r="BD54" s="44">
        <v>1</v>
      </c>
      <c r="BE54" s="44">
        <v>0.6</v>
      </c>
      <c r="BF54" s="44">
        <v>0.74</v>
      </c>
      <c r="BG54" s="44">
        <v>0</v>
      </c>
      <c r="BH54" s="38">
        <v>0</v>
      </c>
      <c r="BI54" s="50">
        <v>86.12</v>
      </c>
    </row>
    <row r="55" spans="1:61" ht="60" customHeight="1">
      <c r="A55" s="17" t="s">
        <v>109</v>
      </c>
      <c r="B55" s="23">
        <v>40</v>
      </c>
      <c r="C55" s="24">
        <v>0</v>
      </c>
      <c r="D55" s="24">
        <v>40</v>
      </c>
      <c r="E55" s="24">
        <v>0</v>
      </c>
      <c r="F55" s="24">
        <v>0</v>
      </c>
      <c r="G55" s="24">
        <v>0</v>
      </c>
      <c r="H55" s="24">
        <v>44</v>
      </c>
      <c r="I55" s="24">
        <v>40</v>
      </c>
      <c r="J55" s="24">
        <v>40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34">
        <v>4</v>
      </c>
      <c r="S55" s="35">
        <v>0</v>
      </c>
      <c r="T55" s="36">
        <f t="shared" si="8"/>
        <v>216.51999999999998</v>
      </c>
      <c r="U55" s="37">
        <v>116.79</v>
      </c>
      <c r="V55" s="38">
        <v>75.6</v>
      </c>
      <c r="W55" s="38">
        <v>14.4</v>
      </c>
      <c r="X55" s="38">
        <v>0</v>
      </c>
      <c r="Y55" s="38">
        <v>0</v>
      </c>
      <c r="Z55" s="38">
        <v>9.73</v>
      </c>
      <c r="AA55" s="38">
        <v>0</v>
      </c>
      <c r="AB55" s="38">
        <v>0</v>
      </c>
      <c r="AC55" s="36">
        <f t="shared" si="9"/>
        <v>71.38000000000001</v>
      </c>
      <c r="AD55" s="37">
        <v>41.36</v>
      </c>
      <c r="AE55" s="36">
        <v>16.5</v>
      </c>
      <c r="AF55" s="37">
        <v>10.78</v>
      </c>
      <c r="AG55" s="36">
        <v>0.4</v>
      </c>
      <c r="AH55" s="37">
        <v>2.34</v>
      </c>
      <c r="AI55" s="38">
        <v>0</v>
      </c>
      <c r="AJ55" s="38">
        <v>0</v>
      </c>
      <c r="AK55" s="38">
        <v>0</v>
      </c>
      <c r="AL55" s="38">
        <v>0</v>
      </c>
      <c r="AM55" s="36">
        <v>30.49</v>
      </c>
      <c r="AN55" s="37">
        <v>0</v>
      </c>
      <c r="AO55" s="38">
        <v>0</v>
      </c>
      <c r="AP55" s="38">
        <v>5.67</v>
      </c>
      <c r="AQ55" s="38">
        <v>0</v>
      </c>
      <c r="AR55" s="38">
        <v>0</v>
      </c>
      <c r="AS55" s="38">
        <v>24.82</v>
      </c>
      <c r="AT55" s="38">
        <v>0</v>
      </c>
      <c r="AU55" s="36">
        <v>25.41</v>
      </c>
      <c r="AV55" s="43">
        <v>4</v>
      </c>
      <c r="AW55" s="44">
        <v>2</v>
      </c>
      <c r="AX55" s="44">
        <v>1.2</v>
      </c>
      <c r="AY55" s="44">
        <v>1.6</v>
      </c>
      <c r="AZ55" s="44">
        <v>1.6</v>
      </c>
      <c r="BA55" s="44">
        <v>1.6</v>
      </c>
      <c r="BB55" s="44">
        <v>2</v>
      </c>
      <c r="BC55" s="44">
        <v>2</v>
      </c>
      <c r="BD55" s="44">
        <v>4</v>
      </c>
      <c r="BE55" s="44">
        <v>2.33</v>
      </c>
      <c r="BF55" s="44">
        <v>2.92</v>
      </c>
      <c r="BG55" s="44">
        <v>0.16</v>
      </c>
      <c r="BH55" s="38">
        <v>0</v>
      </c>
      <c r="BI55" s="50">
        <v>343.8</v>
      </c>
    </row>
    <row r="56" spans="1:61" ht="60" customHeight="1">
      <c r="A56" s="17" t="s">
        <v>110</v>
      </c>
      <c r="B56" s="23">
        <v>4</v>
      </c>
      <c r="C56" s="24">
        <v>0</v>
      </c>
      <c r="D56" s="24">
        <v>4</v>
      </c>
      <c r="E56" s="24">
        <v>0</v>
      </c>
      <c r="F56" s="24">
        <v>0</v>
      </c>
      <c r="G56" s="24">
        <v>0</v>
      </c>
      <c r="H56" s="24">
        <v>5</v>
      </c>
      <c r="I56" s="24">
        <v>4</v>
      </c>
      <c r="J56" s="24">
        <v>0</v>
      </c>
      <c r="K56" s="24">
        <v>4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34">
        <v>0</v>
      </c>
      <c r="S56" s="35">
        <v>1</v>
      </c>
      <c r="T56" s="36">
        <f t="shared" si="8"/>
        <v>23.47</v>
      </c>
      <c r="U56" s="37">
        <v>14.94</v>
      </c>
      <c r="V56" s="38">
        <v>0</v>
      </c>
      <c r="W56" s="38">
        <v>0</v>
      </c>
      <c r="X56" s="38">
        <v>1.44</v>
      </c>
      <c r="Y56" s="38">
        <v>0</v>
      </c>
      <c r="Z56" s="38">
        <v>1.25</v>
      </c>
      <c r="AA56" s="38">
        <v>5.12</v>
      </c>
      <c r="AB56" s="38">
        <v>0.72</v>
      </c>
      <c r="AC56" s="36">
        <f t="shared" si="9"/>
        <v>7.390000000000001</v>
      </c>
      <c r="AD56" s="37">
        <v>4.16</v>
      </c>
      <c r="AE56" s="36">
        <v>1.66</v>
      </c>
      <c r="AF56" s="37">
        <v>1.23</v>
      </c>
      <c r="AG56" s="36">
        <v>0.04</v>
      </c>
      <c r="AH56" s="37">
        <v>0.3</v>
      </c>
      <c r="AI56" s="38">
        <v>1</v>
      </c>
      <c r="AJ56" s="38">
        <v>1</v>
      </c>
      <c r="AK56" s="38">
        <v>0</v>
      </c>
      <c r="AL56" s="38">
        <v>0</v>
      </c>
      <c r="AM56" s="36">
        <v>4.37</v>
      </c>
      <c r="AN56" s="37">
        <v>0</v>
      </c>
      <c r="AO56" s="38">
        <v>0</v>
      </c>
      <c r="AP56" s="38">
        <v>0</v>
      </c>
      <c r="AQ56" s="38">
        <v>0.96</v>
      </c>
      <c r="AR56" s="38">
        <v>0.92</v>
      </c>
      <c r="AS56" s="38">
        <v>2.49</v>
      </c>
      <c r="AT56" s="38">
        <v>0</v>
      </c>
      <c r="AU56" s="36">
        <v>2.67</v>
      </c>
      <c r="AV56" s="43">
        <v>0.4</v>
      </c>
      <c r="AW56" s="44">
        <v>0.2</v>
      </c>
      <c r="AX56" s="44">
        <v>0.12</v>
      </c>
      <c r="AY56" s="44">
        <v>0.16</v>
      </c>
      <c r="AZ56" s="44">
        <v>0.16</v>
      </c>
      <c r="BA56" s="44">
        <v>0.16</v>
      </c>
      <c r="BB56" s="44">
        <v>0.2</v>
      </c>
      <c r="BC56" s="44">
        <v>0.2</v>
      </c>
      <c r="BD56" s="44">
        <v>0.4</v>
      </c>
      <c r="BE56" s="44">
        <v>0.3</v>
      </c>
      <c r="BF56" s="44">
        <v>0.37</v>
      </c>
      <c r="BG56" s="44">
        <v>0</v>
      </c>
      <c r="BH56" s="38">
        <v>0</v>
      </c>
      <c r="BI56" s="50">
        <v>38.9</v>
      </c>
    </row>
    <row r="57" spans="1:61" ht="60" customHeight="1">
      <c r="A57" s="17" t="s">
        <v>111</v>
      </c>
      <c r="B57" s="23">
        <v>4</v>
      </c>
      <c r="C57" s="24">
        <v>0</v>
      </c>
      <c r="D57" s="24">
        <v>3</v>
      </c>
      <c r="E57" s="24">
        <v>0</v>
      </c>
      <c r="F57" s="24">
        <v>0</v>
      </c>
      <c r="G57" s="24">
        <v>1</v>
      </c>
      <c r="H57" s="24">
        <v>9</v>
      </c>
      <c r="I57" s="24">
        <v>4</v>
      </c>
      <c r="J57" s="24">
        <v>0</v>
      </c>
      <c r="K57" s="24">
        <v>3</v>
      </c>
      <c r="L57" s="24">
        <v>0</v>
      </c>
      <c r="M57" s="24">
        <v>0</v>
      </c>
      <c r="N57" s="24">
        <v>1</v>
      </c>
      <c r="O57" s="24">
        <v>0</v>
      </c>
      <c r="P57" s="24">
        <v>0</v>
      </c>
      <c r="Q57" s="24">
        <v>0</v>
      </c>
      <c r="R57" s="34">
        <v>0</v>
      </c>
      <c r="S57" s="35">
        <v>5</v>
      </c>
      <c r="T57" s="36">
        <f t="shared" si="8"/>
        <v>16.36</v>
      </c>
      <c r="U57" s="37">
        <v>11.06</v>
      </c>
      <c r="V57" s="38">
        <v>0</v>
      </c>
      <c r="W57" s="38">
        <v>0</v>
      </c>
      <c r="X57" s="38">
        <v>0</v>
      </c>
      <c r="Y57" s="38">
        <v>0</v>
      </c>
      <c r="Z57" s="38">
        <v>0.92</v>
      </c>
      <c r="AA57" s="38">
        <v>3.84</v>
      </c>
      <c r="AB57" s="38">
        <v>0.54</v>
      </c>
      <c r="AC57" s="36">
        <f t="shared" si="9"/>
        <v>6.54</v>
      </c>
      <c r="AD57" s="37">
        <v>3.09</v>
      </c>
      <c r="AE57" s="36">
        <v>1.24</v>
      </c>
      <c r="AF57" s="37">
        <v>1.96</v>
      </c>
      <c r="AG57" s="36">
        <v>0.03</v>
      </c>
      <c r="AH57" s="37">
        <v>0.22</v>
      </c>
      <c r="AI57" s="38">
        <v>0</v>
      </c>
      <c r="AJ57" s="38">
        <v>0</v>
      </c>
      <c r="AK57" s="38">
        <v>0</v>
      </c>
      <c r="AL57" s="38">
        <v>0</v>
      </c>
      <c r="AM57" s="36">
        <v>6.65</v>
      </c>
      <c r="AN57" s="37">
        <v>0</v>
      </c>
      <c r="AO57" s="38">
        <v>0</v>
      </c>
      <c r="AP57" s="38">
        <v>0</v>
      </c>
      <c r="AQ57" s="38">
        <v>4.8</v>
      </c>
      <c r="AR57" s="38">
        <v>0</v>
      </c>
      <c r="AS57" s="38">
        <v>1.85</v>
      </c>
      <c r="AT57" s="38">
        <v>0</v>
      </c>
      <c r="AU57" s="36">
        <v>2.2</v>
      </c>
      <c r="AV57" s="43">
        <v>0.58</v>
      </c>
      <c r="AW57" s="44">
        <v>0</v>
      </c>
      <c r="AX57" s="44">
        <v>0</v>
      </c>
      <c r="AY57" s="44">
        <v>0</v>
      </c>
      <c r="AZ57" s="44">
        <v>0</v>
      </c>
      <c r="BA57" s="44">
        <v>0</v>
      </c>
      <c r="BB57" s="44">
        <v>0</v>
      </c>
      <c r="BC57" s="44">
        <v>0</v>
      </c>
      <c r="BD57" s="44">
        <v>0.6</v>
      </c>
      <c r="BE57" s="44">
        <v>0.22</v>
      </c>
      <c r="BF57" s="44">
        <v>0</v>
      </c>
      <c r="BG57" s="44">
        <v>0.8</v>
      </c>
      <c r="BH57" s="38">
        <v>0</v>
      </c>
      <c r="BI57" s="50">
        <v>31.75</v>
      </c>
    </row>
    <row r="58" spans="1:61" ht="60" customHeight="1">
      <c r="A58" s="17" t="s">
        <v>112</v>
      </c>
      <c r="B58" s="23">
        <v>3</v>
      </c>
      <c r="C58" s="24">
        <v>0</v>
      </c>
      <c r="D58" s="24">
        <v>3</v>
      </c>
      <c r="E58" s="24">
        <v>0</v>
      </c>
      <c r="F58" s="24">
        <v>0</v>
      </c>
      <c r="G58" s="24">
        <v>0</v>
      </c>
      <c r="H58" s="24">
        <v>3</v>
      </c>
      <c r="I58" s="24">
        <v>3</v>
      </c>
      <c r="J58" s="24">
        <v>0</v>
      </c>
      <c r="K58" s="24">
        <v>3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34">
        <v>0</v>
      </c>
      <c r="S58" s="35">
        <v>0</v>
      </c>
      <c r="T58" s="36">
        <f t="shared" si="8"/>
        <v>14.5</v>
      </c>
      <c r="U58" s="37">
        <v>9.34</v>
      </c>
      <c r="V58" s="38">
        <v>0</v>
      </c>
      <c r="W58" s="38">
        <v>0</v>
      </c>
      <c r="X58" s="38">
        <v>0</v>
      </c>
      <c r="Y58" s="38">
        <v>0</v>
      </c>
      <c r="Z58" s="38">
        <v>0.78</v>
      </c>
      <c r="AA58" s="38">
        <v>3.84</v>
      </c>
      <c r="AB58" s="38">
        <v>0.54</v>
      </c>
      <c r="AC58" s="36">
        <f t="shared" si="9"/>
        <v>4.800000000000001</v>
      </c>
      <c r="AD58" s="37">
        <v>2.74</v>
      </c>
      <c r="AE58" s="36">
        <v>1.1</v>
      </c>
      <c r="AF58" s="37">
        <v>0.74</v>
      </c>
      <c r="AG58" s="36">
        <v>0.03</v>
      </c>
      <c r="AH58" s="37">
        <v>0.19</v>
      </c>
      <c r="AI58" s="38">
        <v>0</v>
      </c>
      <c r="AJ58" s="38">
        <v>0</v>
      </c>
      <c r="AK58" s="38">
        <v>0</v>
      </c>
      <c r="AL58" s="38">
        <v>0</v>
      </c>
      <c r="AM58" s="36">
        <v>1.65</v>
      </c>
      <c r="AN58" s="37">
        <v>0</v>
      </c>
      <c r="AO58" s="38">
        <v>0</v>
      </c>
      <c r="AP58" s="38">
        <v>0</v>
      </c>
      <c r="AQ58" s="38">
        <v>0</v>
      </c>
      <c r="AR58" s="38">
        <v>0</v>
      </c>
      <c r="AS58" s="38">
        <v>1.65</v>
      </c>
      <c r="AT58" s="38">
        <v>0</v>
      </c>
      <c r="AU58" s="36">
        <v>1.92</v>
      </c>
      <c r="AV58" s="43">
        <v>0.31</v>
      </c>
      <c r="AW58" s="44">
        <v>0.15</v>
      </c>
      <c r="AX58" s="44">
        <v>0.09</v>
      </c>
      <c r="AY58" s="44">
        <v>0.12</v>
      </c>
      <c r="AZ58" s="44">
        <v>0.12</v>
      </c>
      <c r="BA58" s="44">
        <v>0.12</v>
      </c>
      <c r="BB58" s="44">
        <v>0.15</v>
      </c>
      <c r="BC58" s="44">
        <v>0.15</v>
      </c>
      <c r="BD58" s="44">
        <v>0.3</v>
      </c>
      <c r="BE58" s="44">
        <v>0.18</v>
      </c>
      <c r="BF58" s="44">
        <v>0.23</v>
      </c>
      <c r="BG58" s="44">
        <v>0</v>
      </c>
      <c r="BH58" s="38">
        <v>0</v>
      </c>
      <c r="BI58" s="50">
        <v>22.87</v>
      </c>
    </row>
    <row r="59" spans="1:61" ht="60" customHeight="1">
      <c r="A59" s="17" t="s">
        <v>113</v>
      </c>
      <c r="B59" s="23">
        <v>3</v>
      </c>
      <c r="C59" s="24">
        <v>0</v>
      </c>
      <c r="D59" s="24">
        <v>3</v>
      </c>
      <c r="E59" s="24">
        <v>0</v>
      </c>
      <c r="F59" s="24">
        <v>0</v>
      </c>
      <c r="G59" s="24">
        <v>0</v>
      </c>
      <c r="H59" s="24">
        <v>3</v>
      </c>
      <c r="I59" s="24">
        <v>3</v>
      </c>
      <c r="J59" s="24">
        <v>0</v>
      </c>
      <c r="K59" s="24">
        <v>3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34">
        <v>0</v>
      </c>
      <c r="S59" s="35">
        <v>0</v>
      </c>
      <c r="T59" s="36">
        <f t="shared" si="8"/>
        <v>13.719999999999999</v>
      </c>
      <c r="U59" s="37">
        <v>8.62</v>
      </c>
      <c r="V59" s="38">
        <v>0</v>
      </c>
      <c r="W59" s="38">
        <v>0</v>
      </c>
      <c r="X59" s="38">
        <v>0</v>
      </c>
      <c r="Y59" s="38">
        <v>0</v>
      </c>
      <c r="Z59" s="38">
        <v>0.72</v>
      </c>
      <c r="AA59" s="38">
        <v>3.84</v>
      </c>
      <c r="AB59" s="38">
        <v>0.54</v>
      </c>
      <c r="AC59" s="36">
        <f t="shared" si="9"/>
        <v>4.58</v>
      </c>
      <c r="AD59" s="37">
        <v>2.6</v>
      </c>
      <c r="AE59" s="36">
        <v>1.04</v>
      </c>
      <c r="AF59" s="37">
        <v>0.74</v>
      </c>
      <c r="AG59" s="36">
        <v>0.03</v>
      </c>
      <c r="AH59" s="37">
        <v>0.17</v>
      </c>
      <c r="AI59" s="38">
        <v>0</v>
      </c>
      <c r="AJ59" s="38">
        <v>0</v>
      </c>
      <c r="AK59" s="38">
        <v>0</v>
      </c>
      <c r="AL59" s="38">
        <v>0</v>
      </c>
      <c r="AM59" s="36">
        <v>1.56</v>
      </c>
      <c r="AN59" s="37">
        <v>0</v>
      </c>
      <c r="AO59" s="38">
        <v>0</v>
      </c>
      <c r="AP59" s="38">
        <v>0</v>
      </c>
      <c r="AQ59" s="38">
        <v>0</v>
      </c>
      <c r="AR59" s="38">
        <v>0</v>
      </c>
      <c r="AS59" s="38">
        <v>1.56</v>
      </c>
      <c r="AT59" s="38">
        <v>0</v>
      </c>
      <c r="AU59" s="36">
        <v>1.89</v>
      </c>
      <c r="AV59" s="43">
        <v>0.3</v>
      </c>
      <c r="AW59" s="44">
        <v>0</v>
      </c>
      <c r="AX59" s="44">
        <v>0</v>
      </c>
      <c r="AY59" s="44">
        <v>0</v>
      </c>
      <c r="AZ59" s="44">
        <v>0</v>
      </c>
      <c r="BA59" s="44">
        <v>0</v>
      </c>
      <c r="BB59" s="44">
        <v>0</v>
      </c>
      <c r="BC59" s="44">
        <v>0</v>
      </c>
      <c r="BD59" s="44">
        <v>0.9</v>
      </c>
      <c r="BE59" s="44">
        <v>0.17</v>
      </c>
      <c r="BF59" s="44">
        <v>0.22</v>
      </c>
      <c r="BG59" s="44">
        <v>0.3</v>
      </c>
      <c r="BH59" s="38">
        <v>0</v>
      </c>
      <c r="BI59" s="50">
        <v>21.75</v>
      </c>
    </row>
    <row r="60" spans="1:61" ht="60" customHeight="1">
      <c r="A60" s="17" t="s">
        <v>114</v>
      </c>
      <c r="B60" s="23">
        <v>4</v>
      </c>
      <c r="C60" s="24">
        <v>0</v>
      </c>
      <c r="D60" s="24">
        <v>4</v>
      </c>
      <c r="E60" s="24">
        <v>0</v>
      </c>
      <c r="F60" s="24">
        <v>0</v>
      </c>
      <c r="G60" s="24">
        <v>0</v>
      </c>
      <c r="H60" s="24">
        <v>6</v>
      </c>
      <c r="I60" s="24">
        <v>4</v>
      </c>
      <c r="J60" s="24">
        <v>0</v>
      </c>
      <c r="K60" s="24">
        <v>4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34">
        <v>0</v>
      </c>
      <c r="S60" s="35">
        <v>2</v>
      </c>
      <c r="T60" s="36">
        <f t="shared" si="8"/>
        <v>22.95</v>
      </c>
      <c r="U60" s="37">
        <v>14.81</v>
      </c>
      <c r="V60" s="38">
        <v>0</v>
      </c>
      <c r="W60" s="38">
        <v>0</v>
      </c>
      <c r="X60" s="38">
        <v>1.06</v>
      </c>
      <c r="Y60" s="38">
        <v>0</v>
      </c>
      <c r="Z60" s="38">
        <v>1.24</v>
      </c>
      <c r="AA60" s="38">
        <v>5.12</v>
      </c>
      <c r="AB60" s="38">
        <v>0.72</v>
      </c>
      <c r="AC60" s="36">
        <f t="shared" si="9"/>
        <v>7.589999999999999</v>
      </c>
      <c r="AD60" s="37">
        <v>4.13</v>
      </c>
      <c r="AE60" s="36">
        <v>1.65</v>
      </c>
      <c r="AF60" s="37">
        <v>1.47</v>
      </c>
      <c r="AG60" s="36">
        <v>0.04</v>
      </c>
      <c r="AH60" s="37">
        <v>0.3</v>
      </c>
      <c r="AI60" s="38">
        <v>0</v>
      </c>
      <c r="AJ60" s="38">
        <v>0</v>
      </c>
      <c r="AK60" s="38">
        <v>0</v>
      </c>
      <c r="AL60" s="38">
        <v>0</v>
      </c>
      <c r="AM60" s="36">
        <v>4.4</v>
      </c>
      <c r="AN60" s="37">
        <v>0</v>
      </c>
      <c r="AO60" s="38">
        <v>0</v>
      </c>
      <c r="AP60" s="38">
        <v>0</v>
      </c>
      <c r="AQ60" s="38">
        <v>1.92</v>
      </c>
      <c r="AR60" s="38">
        <v>0</v>
      </c>
      <c r="AS60" s="38">
        <v>2.48</v>
      </c>
      <c r="AT60" s="38">
        <v>0</v>
      </c>
      <c r="AU60" s="36">
        <v>2.86</v>
      </c>
      <c r="AV60" s="43">
        <v>0.57</v>
      </c>
      <c r="AW60" s="44">
        <v>0.2</v>
      </c>
      <c r="AX60" s="44">
        <v>0.12</v>
      </c>
      <c r="AY60" s="44">
        <v>0.16</v>
      </c>
      <c r="AZ60" s="44">
        <v>0.16</v>
      </c>
      <c r="BA60" s="44">
        <v>0.2</v>
      </c>
      <c r="BB60" s="44">
        <v>0.2</v>
      </c>
      <c r="BC60" s="44">
        <v>0.2</v>
      </c>
      <c r="BD60" s="44">
        <v>0.4</v>
      </c>
      <c r="BE60" s="44">
        <v>0.2</v>
      </c>
      <c r="BF60" s="44">
        <v>0.37</v>
      </c>
      <c r="BG60" s="44">
        <v>0.08</v>
      </c>
      <c r="BH60" s="38">
        <v>0</v>
      </c>
      <c r="BI60" s="50">
        <v>37.8</v>
      </c>
    </row>
    <row r="61" spans="1:61" ht="60" customHeight="1">
      <c r="A61" s="17" t="s">
        <v>115</v>
      </c>
      <c r="B61" s="23">
        <v>67</v>
      </c>
      <c r="C61" s="24">
        <v>0</v>
      </c>
      <c r="D61" s="24">
        <v>7</v>
      </c>
      <c r="E61" s="24">
        <v>60</v>
      </c>
      <c r="F61" s="24">
        <v>0</v>
      </c>
      <c r="G61" s="24">
        <v>0</v>
      </c>
      <c r="H61" s="24">
        <v>67</v>
      </c>
      <c r="I61" s="24">
        <v>39</v>
      </c>
      <c r="J61" s="24">
        <v>0</v>
      </c>
      <c r="K61" s="24">
        <v>39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34">
        <v>0</v>
      </c>
      <c r="S61" s="35">
        <v>28</v>
      </c>
      <c r="T61" s="36">
        <f t="shared" si="8"/>
        <v>198.31000000000003</v>
      </c>
      <c r="U61" s="37">
        <v>121</v>
      </c>
      <c r="V61" s="38">
        <v>0</v>
      </c>
      <c r="W61" s="38">
        <v>0</v>
      </c>
      <c r="X61" s="38">
        <v>10.29</v>
      </c>
      <c r="Y61" s="38">
        <v>0</v>
      </c>
      <c r="Z61" s="38">
        <v>10.08</v>
      </c>
      <c r="AA61" s="38">
        <v>49.92</v>
      </c>
      <c r="AB61" s="38">
        <v>7.02</v>
      </c>
      <c r="AC61" s="36">
        <f t="shared" si="9"/>
        <v>69.03</v>
      </c>
      <c r="AD61" s="37">
        <v>35.58</v>
      </c>
      <c r="AE61" s="36">
        <v>14.23</v>
      </c>
      <c r="AF61" s="37">
        <v>16.41</v>
      </c>
      <c r="AG61" s="36">
        <v>0.39</v>
      </c>
      <c r="AH61" s="37">
        <v>2.42</v>
      </c>
      <c r="AI61" s="38">
        <v>5</v>
      </c>
      <c r="AJ61" s="38">
        <v>5</v>
      </c>
      <c r="AK61" s="38">
        <v>0</v>
      </c>
      <c r="AL61" s="38">
        <v>0</v>
      </c>
      <c r="AM61" s="36">
        <v>49.31</v>
      </c>
      <c r="AN61" s="37">
        <v>0</v>
      </c>
      <c r="AO61" s="38">
        <v>0</v>
      </c>
      <c r="AP61" s="38">
        <v>0</v>
      </c>
      <c r="AQ61" s="38">
        <v>26.88</v>
      </c>
      <c r="AR61" s="38">
        <v>1.08</v>
      </c>
      <c r="AS61" s="38">
        <v>21.35</v>
      </c>
      <c r="AT61" s="38">
        <v>0</v>
      </c>
      <c r="AU61" s="36">
        <v>26.11</v>
      </c>
      <c r="AV61" s="43">
        <v>3.9</v>
      </c>
      <c r="AW61" s="44">
        <v>1.95</v>
      </c>
      <c r="AX61" s="44">
        <v>1.17</v>
      </c>
      <c r="AY61" s="44">
        <v>1.56</v>
      </c>
      <c r="AZ61" s="44">
        <v>1.56</v>
      </c>
      <c r="BA61" s="44">
        <v>1.56</v>
      </c>
      <c r="BB61" s="44">
        <v>0</v>
      </c>
      <c r="BC61" s="44">
        <v>1.95</v>
      </c>
      <c r="BD61" s="44">
        <v>3.9</v>
      </c>
      <c r="BE61" s="44">
        <v>2.42</v>
      </c>
      <c r="BF61" s="44">
        <v>3.02</v>
      </c>
      <c r="BG61" s="44">
        <v>1.12</v>
      </c>
      <c r="BH61" s="38">
        <v>2</v>
      </c>
      <c r="BI61" s="50">
        <v>347.76</v>
      </c>
    </row>
    <row r="62" spans="1:61" ht="60" customHeight="1">
      <c r="A62" s="17" t="s">
        <v>116</v>
      </c>
      <c r="B62" s="23">
        <v>14</v>
      </c>
      <c r="C62" s="24">
        <v>14</v>
      </c>
      <c r="D62" s="24">
        <v>0</v>
      </c>
      <c r="E62" s="24">
        <v>0</v>
      </c>
      <c r="F62" s="24">
        <v>0</v>
      </c>
      <c r="G62" s="24">
        <v>0</v>
      </c>
      <c r="H62" s="24">
        <v>26</v>
      </c>
      <c r="I62" s="24">
        <v>14</v>
      </c>
      <c r="J62" s="24">
        <v>14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34">
        <v>12</v>
      </c>
      <c r="S62" s="35">
        <v>0</v>
      </c>
      <c r="T62" s="36">
        <f t="shared" si="8"/>
        <v>92.22</v>
      </c>
      <c r="U62" s="37">
        <v>53.4</v>
      </c>
      <c r="V62" s="38">
        <v>29.33</v>
      </c>
      <c r="W62" s="38">
        <v>5.04</v>
      </c>
      <c r="X62" s="38">
        <v>0</v>
      </c>
      <c r="Y62" s="38">
        <v>0</v>
      </c>
      <c r="Z62" s="38">
        <v>4.45</v>
      </c>
      <c r="AA62" s="38">
        <v>0</v>
      </c>
      <c r="AB62" s="38">
        <v>0</v>
      </c>
      <c r="AC62" s="36">
        <f t="shared" si="9"/>
        <v>32.15</v>
      </c>
      <c r="AD62" s="37">
        <v>17.55</v>
      </c>
      <c r="AE62" s="36">
        <v>7.02</v>
      </c>
      <c r="AF62" s="37">
        <v>6.37</v>
      </c>
      <c r="AG62" s="36">
        <v>0.14</v>
      </c>
      <c r="AH62" s="37">
        <v>1.07</v>
      </c>
      <c r="AI62" s="38">
        <v>10</v>
      </c>
      <c r="AJ62" s="38">
        <v>10</v>
      </c>
      <c r="AK62" s="38">
        <v>0</v>
      </c>
      <c r="AL62" s="38">
        <v>0</v>
      </c>
      <c r="AM62" s="36">
        <v>32.02</v>
      </c>
      <c r="AN62" s="37">
        <v>0</v>
      </c>
      <c r="AO62" s="38">
        <v>0</v>
      </c>
      <c r="AP62" s="38">
        <v>18.97</v>
      </c>
      <c r="AQ62" s="38">
        <v>0</v>
      </c>
      <c r="AR62" s="38">
        <v>2.52</v>
      </c>
      <c r="AS62" s="38">
        <v>10.53</v>
      </c>
      <c r="AT62" s="38">
        <v>0</v>
      </c>
      <c r="AU62" s="36">
        <v>9.85</v>
      </c>
      <c r="AV62" s="43">
        <v>3.24</v>
      </c>
      <c r="AW62" s="44">
        <v>0</v>
      </c>
      <c r="AX62" s="44">
        <v>0</v>
      </c>
      <c r="AY62" s="44">
        <v>0</v>
      </c>
      <c r="AZ62" s="44">
        <v>0</v>
      </c>
      <c r="BA62" s="44">
        <v>0</v>
      </c>
      <c r="BB62" s="44">
        <v>0</v>
      </c>
      <c r="BC62" s="44">
        <v>0</v>
      </c>
      <c r="BD62" s="44">
        <v>4.2</v>
      </c>
      <c r="BE62" s="44">
        <v>1.07</v>
      </c>
      <c r="BF62" s="44">
        <v>1.34</v>
      </c>
      <c r="BG62" s="44">
        <v>0</v>
      </c>
      <c r="BH62" s="38">
        <v>0</v>
      </c>
      <c r="BI62" s="50">
        <v>176.24</v>
      </c>
    </row>
    <row r="63" spans="1:61" ht="60" customHeight="1">
      <c r="A63" s="17" t="s">
        <v>117</v>
      </c>
      <c r="B63" s="23">
        <v>2</v>
      </c>
      <c r="C63" s="24">
        <v>0</v>
      </c>
      <c r="D63" s="24">
        <v>2</v>
      </c>
      <c r="E63" s="24">
        <v>0</v>
      </c>
      <c r="F63" s="24">
        <v>0</v>
      </c>
      <c r="G63" s="24">
        <v>0</v>
      </c>
      <c r="H63" s="24">
        <v>2</v>
      </c>
      <c r="I63" s="24">
        <v>2</v>
      </c>
      <c r="J63" s="24">
        <v>0</v>
      </c>
      <c r="K63" s="24">
        <v>2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34">
        <v>0</v>
      </c>
      <c r="S63" s="35">
        <v>0</v>
      </c>
      <c r="T63" s="36">
        <f t="shared" si="8"/>
        <v>10.44</v>
      </c>
      <c r="U63" s="37">
        <v>6.94</v>
      </c>
      <c r="V63" s="38">
        <v>0</v>
      </c>
      <c r="W63" s="38">
        <v>0</v>
      </c>
      <c r="X63" s="38">
        <v>0</v>
      </c>
      <c r="Y63" s="38">
        <v>0</v>
      </c>
      <c r="Z63" s="38">
        <v>0.58</v>
      </c>
      <c r="AA63" s="38">
        <v>2.56</v>
      </c>
      <c r="AB63" s="38">
        <v>0.36</v>
      </c>
      <c r="AC63" s="36">
        <f t="shared" si="9"/>
        <v>3.41</v>
      </c>
      <c r="AD63" s="37">
        <v>1.97</v>
      </c>
      <c r="AE63" s="36">
        <v>0.79</v>
      </c>
      <c r="AF63" s="37">
        <v>0.49</v>
      </c>
      <c r="AG63" s="36">
        <v>0.02</v>
      </c>
      <c r="AH63" s="37">
        <v>0.14</v>
      </c>
      <c r="AI63" s="38">
        <v>0</v>
      </c>
      <c r="AJ63" s="38">
        <v>0</v>
      </c>
      <c r="AK63" s="38">
        <v>0</v>
      </c>
      <c r="AL63" s="38">
        <v>0</v>
      </c>
      <c r="AM63" s="36">
        <v>1.18</v>
      </c>
      <c r="AN63" s="37">
        <v>0</v>
      </c>
      <c r="AO63" s="38">
        <v>0</v>
      </c>
      <c r="AP63" s="38">
        <v>0</v>
      </c>
      <c r="AQ63" s="38">
        <v>0</v>
      </c>
      <c r="AR63" s="38">
        <v>0</v>
      </c>
      <c r="AS63" s="38">
        <v>1.18</v>
      </c>
      <c r="AT63" s="38">
        <v>0</v>
      </c>
      <c r="AU63" s="36">
        <v>1.31</v>
      </c>
      <c r="AV63" s="43">
        <v>0.2</v>
      </c>
      <c r="AW63" s="44">
        <v>0</v>
      </c>
      <c r="AX63" s="44">
        <v>0</v>
      </c>
      <c r="AY63" s="44">
        <v>0</v>
      </c>
      <c r="AZ63" s="44">
        <v>0</v>
      </c>
      <c r="BA63" s="44">
        <v>0</v>
      </c>
      <c r="BB63" s="44">
        <v>0</v>
      </c>
      <c r="BC63" s="44">
        <v>0</v>
      </c>
      <c r="BD63" s="44">
        <v>0.8</v>
      </c>
      <c r="BE63" s="44">
        <v>0.14</v>
      </c>
      <c r="BF63" s="44">
        <v>0.17</v>
      </c>
      <c r="BG63" s="44">
        <v>0</v>
      </c>
      <c r="BH63" s="38">
        <v>0</v>
      </c>
      <c r="BI63" s="50">
        <v>16.34</v>
      </c>
    </row>
    <row r="64" spans="1:61" ht="60" customHeight="1">
      <c r="A64" s="17" t="s">
        <v>118</v>
      </c>
      <c r="B64" s="23">
        <v>6</v>
      </c>
      <c r="C64" s="24">
        <v>0</v>
      </c>
      <c r="D64" s="24">
        <v>6</v>
      </c>
      <c r="E64" s="24">
        <v>0</v>
      </c>
      <c r="F64" s="24">
        <v>0</v>
      </c>
      <c r="G64" s="24">
        <v>0</v>
      </c>
      <c r="H64" s="24">
        <v>12</v>
      </c>
      <c r="I64" s="24">
        <v>6</v>
      </c>
      <c r="J64" s="24">
        <v>0</v>
      </c>
      <c r="K64" s="24">
        <v>6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34">
        <v>0</v>
      </c>
      <c r="S64" s="35">
        <v>6</v>
      </c>
      <c r="T64" s="36">
        <f t="shared" si="8"/>
        <v>32.08</v>
      </c>
      <c r="U64" s="37">
        <v>21.53</v>
      </c>
      <c r="V64" s="38">
        <v>0</v>
      </c>
      <c r="W64" s="38">
        <v>0</v>
      </c>
      <c r="X64" s="38">
        <v>0</v>
      </c>
      <c r="Y64" s="38">
        <v>0</v>
      </c>
      <c r="Z64" s="38">
        <v>1.79</v>
      </c>
      <c r="AA64" s="38">
        <v>7.68</v>
      </c>
      <c r="AB64" s="38">
        <v>1.08</v>
      </c>
      <c r="AC64" s="36">
        <f t="shared" si="9"/>
        <v>11.899999999999999</v>
      </c>
      <c r="AD64" s="37">
        <v>6.05</v>
      </c>
      <c r="AE64" s="36">
        <v>2.42</v>
      </c>
      <c r="AF64" s="37">
        <v>2.94</v>
      </c>
      <c r="AG64" s="36">
        <v>0.06</v>
      </c>
      <c r="AH64" s="37">
        <v>0.43</v>
      </c>
      <c r="AI64" s="38">
        <v>0</v>
      </c>
      <c r="AJ64" s="38">
        <v>0</v>
      </c>
      <c r="AK64" s="38">
        <v>0</v>
      </c>
      <c r="AL64" s="38">
        <v>0</v>
      </c>
      <c r="AM64" s="36">
        <v>9.4</v>
      </c>
      <c r="AN64" s="37">
        <v>0</v>
      </c>
      <c r="AO64" s="38">
        <v>0</v>
      </c>
      <c r="AP64" s="38">
        <v>0</v>
      </c>
      <c r="AQ64" s="38">
        <v>5.76</v>
      </c>
      <c r="AR64" s="38">
        <v>0</v>
      </c>
      <c r="AS64" s="38">
        <v>3.64</v>
      </c>
      <c r="AT64" s="38">
        <v>0</v>
      </c>
      <c r="AU64" s="36">
        <v>4.23</v>
      </c>
      <c r="AV64" s="43">
        <v>1.3</v>
      </c>
      <c r="AW64" s="44">
        <v>0</v>
      </c>
      <c r="AX64" s="44">
        <v>0.42</v>
      </c>
      <c r="AY64" s="44">
        <v>0</v>
      </c>
      <c r="AZ64" s="44">
        <v>0</v>
      </c>
      <c r="BA64" s="44">
        <v>0</v>
      </c>
      <c r="BB64" s="44">
        <v>0.3</v>
      </c>
      <c r="BC64" s="44">
        <v>0.4</v>
      </c>
      <c r="BD64" s="44">
        <v>0.6</v>
      </c>
      <c r="BE64" s="44">
        <v>0.43</v>
      </c>
      <c r="BF64" s="44">
        <v>0.54</v>
      </c>
      <c r="BG64" s="44">
        <v>0.24</v>
      </c>
      <c r="BH64" s="38">
        <v>0</v>
      </c>
      <c r="BI64" s="50">
        <v>57.61</v>
      </c>
    </row>
    <row r="65" spans="1:61" ht="60" customHeight="1">
      <c r="A65" s="17" t="s">
        <v>119</v>
      </c>
      <c r="B65" s="23">
        <v>152</v>
      </c>
      <c r="C65" s="24">
        <v>15</v>
      </c>
      <c r="D65" s="24">
        <v>94</v>
      </c>
      <c r="E65" s="24">
        <v>29</v>
      </c>
      <c r="F65" s="24">
        <v>0</v>
      </c>
      <c r="G65" s="24">
        <v>14</v>
      </c>
      <c r="H65" s="24">
        <v>211</v>
      </c>
      <c r="I65" s="24">
        <v>133</v>
      </c>
      <c r="J65" s="24">
        <v>15</v>
      </c>
      <c r="K65" s="24">
        <v>75</v>
      </c>
      <c r="L65" s="24">
        <v>29</v>
      </c>
      <c r="M65" s="24">
        <v>0</v>
      </c>
      <c r="N65" s="24">
        <v>14</v>
      </c>
      <c r="O65" s="24">
        <v>0</v>
      </c>
      <c r="P65" s="24">
        <v>0</v>
      </c>
      <c r="Q65" s="24">
        <v>0</v>
      </c>
      <c r="R65" s="34">
        <v>9</v>
      </c>
      <c r="S65" s="35">
        <v>42</v>
      </c>
      <c r="T65" s="36">
        <f t="shared" si="8"/>
        <v>594.0100000000001</v>
      </c>
      <c r="U65" s="37">
        <v>376.96</v>
      </c>
      <c r="V65" s="38">
        <v>30.53</v>
      </c>
      <c r="W65" s="38">
        <v>5.4</v>
      </c>
      <c r="X65" s="38">
        <v>0.79</v>
      </c>
      <c r="Y65" s="38">
        <v>0</v>
      </c>
      <c r="Z65" s="38">
        <v>31.41</v>
      </c>
      <c r="AA65" s="38">
        <v>130.56</v>
      </c>
      <c r="AB65" s="38">
        <v>18.36</v>
      </c>
      <c r="AC65" s="36">
        <f t="shared" si="9"/>
        <v>212.54999999999998</v>
      </c>
      <c r="AD65" s="37">
        <v>111.28</v>
      </c>
      <c r="AE65" s="36">
        <v>44.51</v>
      </c>
      <c r="AF65" s="37">
        <v>47.78</v>
      </c>
      <c r="AG65" s="36">
        <v>1.44</v>
      </c>
      <c r="AH65" s="37">
        <v>7.54</v>
      </c>
      <c r="AI65" s="38"/>
      <c r="AJ65" s="38">
        <v>0</v>
      </c>
      <c r="AK65" s="38">
        <v>0</v>
      </c>
      <c r="AL65" s="38"/>
      <c r="AM65" s="36">
        <v>122.37</v>
      </c>
      <c r="AN65" s="37">
        <v>0</v>
      </c>
      <c r="AO65" s="38">
        <v>0</v>
      </c>
      <c r="AP65" s="38">
        <v>13.75</v>
      </c>
      <c r="AQ65" s="38">
        <v>40.32</v>
      </c>
      <c r="AR65" s="38">
        <v>2.12</v>
      </c>
      <c r="AS65" s="38">
        <v>66.18</v>
      </c>
      <c r="AT65" s="38">
        <v>0</v>
      </c>
      <c r="AU65" s="36">
        <v>77.51</v>
      </c>
      <c r="AV65" s="43">
        <v>6.2</v>
      </c>
      <c r="AW65" s="44">
        <v>6.85</v>
      </c>
      <c r="AX65" s="44">
        <v>4.51</v>
      </c>
      <c r="AY65" s="44">
        <v>6.68</v>
      </c>
      <c r="AZ65" s="44">
        <v>6.68</v>
      </c>
      <c r="BA65" s="44">
        <v>4.68</v>
      </c>
      <c r="BB65" s="44">
        <v>5.85</v>
      </c>
      <c r="BC65" s="44">
        <v>5.85</v>
      </c>
      <c r="BD65" s="44">
        <v>11.2</v>
      </c>
      <c r="BE65" s="44">
        <v>7.55</v>
      </c>
      <c r="BF65" s="44">
        <v>9.42</v>
      </c>
      <c r="BG65" s="44">
        <v>0</v>
      </c>
      <c r="BH65" s="38">
        <v>2.04</v>
      </c>
      <c r="BI65" s="50">
        <v>1006.44</v>
      </c>
    </row>
    <row r="66" spans="1:61" ht="60" customHeight="1">
      <c r="A66" s="17" t="s">
        <v>120</v>
      </c>
      <c r="B66" s="54">
        <v>8</v>
      </c>
      <c r="C66" s="24"/>
      <c r="D66" s="24">
        <v>8</v>
      </c>
      <c r="E66" s="24"/>
      <c r="F66" s="24"/>
      <c r="G66" s="24"/>
      <c r="H66" s="24"/>
      <c r="I66" s="24">
        <v>27</v>
      </c>
      <c r="J66" s="24"/>
      <c r="K66" s="24">
        <v>27</v>
      </c>
      <c r="L66" s="24"/>
      <c r="M66" s="24"/>
      <c r="N66" s="24"/>
      <c r="O66" s="24"/>
      <c r="P66" s="24"/>
      <c r="Q66" s="24"/>
      <c r="R66" s="59"/>
      <c r="S66" s="60"/>
      <c r="T66" s="36">
        <v>134.05</v>
      </c>
      <c r="U66" s="37">
        <v>87.54</v>
      </c>
      <c r="V66" s="38"/>
      <c r="W66" s="38"/>
      <c r="X66" s="38"/>
      <c r="Y66" s="38"/>
      <c r="Z66" s="38">
        <v>7.29</v>
      </c>
      <c r="AA66" s="38">
        <v>34.36</v>
      </c>
      <c r="AB66" s="38">
        <v>4.86</v>
      </c>
      <c r="AC66" s="36">
        <v>44.19</v>
      </c>
      <c r="AD66" s="37">
        <v>25.39</v>
      </c>
      <c r="AE66" s="36">
        <v>10.16</v>
      </c>
      <c r="AF66" s="37">
        <v>6.62</v>
      </c>
      <c r="AG66" s="36">
        <v>0.27</v>
      </c>
      <c r="AH66" s="37">
        <v>1.75</v>
      </c>
      <c r="AI66" s="38"/>
      <c r="AJ66" s="38"/>
      <c r="AK66" s="38"/>
      <c r="AL66" s="38"/>
      <c r="AM66" s="36">
        <v>15.24</v>
      </c>
      <c r="AN66" s="37"/>
      <c r="AO66" s="38"/>
      <c r="AP66" s="38"/>
      <c r="AQ66" s="38"/>
      <c r="AR66" s="38"/>
      <c r="AS66" s="38">
        <v>15.24</v>
      </c>
      <c r="AT66" s="38"/>
      <c r="AU66" s="36">
        <v>13.5</v>
      </c>
      <c r="AV66" s="43">
        <v>2.7</v>
      </c>
      <c r="AW66" s="44">
        <v>2</v>
      </c>
      <c r="AX66" s="44">
        <v>2</v>
      </c>
      <c r="AY66" s="44">
        <v>2.1</v>
      </c>
      <c r="AZ66" s="44">
        <v>0.7</v>
      </c>
      <c r="BA66" s="44"/>
      <c r="BB66" s="44"/>
      <c r="BC66" s="44"/>
      <c r="BD66" s="44">
        <v>4</v>
      </c>
      <c r="BE66" s="44">
        <v>1.75</v>
      </c>
      <c r="BF66" s="44">
        <v>2.19</v>
      </c>
      <c r="BG66" s="44"/>
      <c r="BH66" s="38"/>
      <c r="BI66" s="50">
        <v>206.98</v>
      </c>
    </row>
    <row r="67" spans="1:61" ht="60" customHeight="1">
      <c r="A67" s="55" t="s">
        <v>121</v>
      </c>
      <c r="B67" s="56">
        <v>11</v>
      </c>
      <c r="C67" s="56">
        <v>11</v>
      </c>
      <c r="D67" s="56">
        <v>0</v>
      </c>
      <c r="E67" s="56">
        <v>0</v>
      </c>
      <c r="F67" s="57">
        <v>0</v>
      </c>
      <c r="G67" s="57">
        <v>0</v>
      </c>
      <c r="H67" s="56">
        <v>9</v>
      </c>
      <c r="I67" s="56">
        <v>9</v>
      </c>
      <c r="J67" s="56">
        <v>9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61">
        <v>0</v>
      </c>
      <c r="S67" s="61">
        <v>0</v>
      </c>
      <c r="T67" s="36">
        <f aca="true" t="shared" si="10" ref="T67:T103">SUM(U67:AB67)</f>
        <v>50.96</v>
      </c>
      <c r="U67" s="37">
        <v>27.72</v>
      </c>
      <c r="V67" s="38">
        <v>17.69</v>
      </c>
      <c r="W67" s="38">
        <v>3.24</v>
      </c>
      <c r="X67" s="38">
        <v>0</v>
      </c>
      <c r="Y67" s="38"/>
      <c r="Z67" s="38">
        <v>2.31</v>
      </c>
      <c r="AA67" s="38">
        <v>0</v>
      </c>
      <c r="AB67" s="38">
        <v>0</v>
      </c>
      <c r="AC67" s="36">
        <f aca="true" t="shared" si="11" ref="AC67:AC103">SUM(AD67:AH67)</f>
        <v>16.4714</v>
      </c>
      <c r="AD67" s="37">
        <f aca="true" t="shared" si="12" ref="AD67:AD90">(U67+V67+W67+AA67+AB67)*0.2</f>
        <v>9.73</v>
      </c>
      <c r="AE67" s="36">
        <f aca="true" t="shared" si="13" ref="AE67:AE90">SUM((U67+V67+W67+AA67+AB67)*0.08)</f>
        <v>3.892</v>
      </c>
      <c r="AF67" s="37">
        <f aca="true" t="shared" si="14" ref="AF67:AF76">SUM(3.5*(J67+K67+P67+Q67+R67+S67)*0.07)</f>
        <v>2.205</v>
      </c>
      <c r="AG67" s="36">
        <f aca="true" t="shared" si="15" ref="AG67:AG90">SUM(2*(J67+K67)*0.005)</f>
        <v>0.09</v>
      </c>
      <c r="AH67" s="37">
        <f aca="true" t="shared" si="16" ref="AH67:AH90">SUM(U67*0.02)</f>
        <v>0.5544</v>
      </c>
      <c r="AI67" s="38">
        <f aca="true" t="shared" si="17" ref="AI67:AI90">AJ67+AK67+AL67</f>
        <v>0</v>
      </c>
      <c r="AJ67" s="38">
        <v>0</v>
      </c>
      <c r="AK67" s="38">
        <v>0</v>
      </c>
      <c r="AL67" s="38">
        <v>0</v>
      </c>
      <c r="AM67" s="36">
        <f aca="true" t="shared" si="18" ref="AM67:AM90">AN67+AP67+AQ67+AR67+AS67+AT67</f>
        <v>5.837999999999999</v>
      </c>
      <c r="AN67" s="37">
        <v>0</v>
      </c>
      <c r="AO67" s="38">
        <v>0</v>
      </c>
      <c r="AP67" s="38">
        <v>0</v>
      </c>
      <c r="AQ67" s="38">
        <v>0</v>
      </c>
      <c r="AR67" s="38">
        <v>0</v>
      </c>
      <c r="AS67" s="38">
        <f aca="true" t="shared" si="19" ref="AS67:AS90">SUM((U67+V67+W67+AA67+AB67)*0.12)</f>
        <v>5.837999999999999</v>
      </c>
      <c r="AT67" s="38">
        <v>0</v>
      </c>
      <c r="AU67" s="36">
        <v>5.747399999999999</v>
      </c>
      <c r="AV67" s="43">
        <v>0.9</v>
      </c>
      <c r="AW67" s="44">
        <v>0.45</v>
      </c>
      <c r="AX67" s="44">
        <v>0.27</v>
      </c>
      <c r="AY67" s="44">
        <v>0.36</v>
      </c>
      <c r="AZ67" s="44">
        <v>0.36</v>
      </c>
      <c r="BA67" s="44">
        <v>0.36</v>
      </c>
      <c r="BB67" s="44">
        <v>0.45</v>
      </c>
      <c r="BC67" s="44">
        <v>0.45</v>
      </c>
      <c r="BD67" s="44">
        <v>0.9</v>
      </c>
      <c r="BE67" s="44">
        <v>0.5544</v>
      </c>
      <c r="BF67" s="44">
        <v>0.6930000000000001</v>
      </c>
      <c r="BG67" s="44">
        <v>0</v>
      </c>
      <c r="BH67" s="38">
        <v>0</v>
      </c>
      <c r="BI67" s="50">
        <v>79.01679999999999</v>
      </c>
    </row>
    <row r="68" spans="1:61" ht="60" customHeight="1">
      <c r="A68" s="55" t="s">
        <v>122</v>
      </c>
      <c r="B68" s="56">
        <v>2</v>
      </c>
      <c r="C68" s="56">
        <v>0</v>
      </c>
      <c r="D68" s="56">
        <v>2</v>
      </c>
      <c r="E68" s="56">
        <v>0</v>
      </c>
      <c r="F68" s="57">
        <v>0</v>
      </c>
      <c r="G68" s="57">
        <v>0</v>
      </c>
      <c r="H68" s="56">
        <v>2</v>
      </c>
      <c r="I68" s="56">
        <v>2</v>
      </c>
      <c r="J68" s="56">
        <v>0</v>
      </c>
      <c r="K68" s="56">
        <v>2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61">
        <v>0</v>
      </c>
      <c r="S68" s="61">
        <v>0</v>
      </c>
      <c r="T68" s="36">
        <f t="shared" si="10"/>
        <v>8.62</v>
      </c>
      <c r="U68" s="37">
        <v>5.26</v>
      </c>
      <c r="V68" s="38">
        <v>0</v>
      </c>
      <c r="W68" s="38">
        <v>0</v>
      </c>
      <c r="X68" s="38">
        <v>0</v>
      </c>
      <c r="Y68" s="38">
        <v>0</v>
      </c>
      <c r="Z68" s="38">
        <v>0.44</v>
      </c>
      <c r="AA68" s="38">
        <v>2.56</v>
      </c>
      <c r="AB68" s="38">
        <v>0.36</v>
      </c>
      <c r="AC68" s="36">
        <f t="shared" si="11"/>
        <v>2.9056</v>
      </c>
      <c r="AD68" s="37">
        <f t="shared" si="12"/>
        <v>1.6360000000000001</v>
      </c>
      <c r="AE68" s="36">
        <f t="shared" si="13"/>
        <v>0.6544</v>
      </c>
      <c r="AF68" s="37">
        <f t="shared" si="14"/>
        <v>0.49000000000000005</v>
      </c>
      <c r="AG68" s="36">
        <f t="shared" si="15"/>
        <v>0.02</v>
      </c>
      <c r="AH68" s="37">
        <f t="shared" si="16"/>
        <v>0.1052</v>
      </c>
      <c r="AI68" s="38">
        <f t="shared" si="17"/>
        <v>0</v>
      </c>
      <c r="AJ68" s="38">
        <v>0</v>
      </c>
      <c r="AK68" s="38">
        <v>0</v>
      </c>
      <c r="AL68" s="38">
        <v>0</v>
      </c>
      <c r="AM68" s="36">
        <f t="shared" si="18"/>
        <v>0.9815999999999999</v>
      </c>
      <c r="AN68" s="37">
        <v>0</v>
      </c>
      <c r="AO68" s="38">
        <v>0</v>
      </c>
      <c r="AP68" s="38">
        <v>0</v>
      </c>
      <c r="AQ68" s="38">
        <v>0</v>
      </c>
      <c r="AR68" s="38">
        <v>0</v>
      </c>
      <c r="AS68" s="38">
        <f t="shared" si="19"/>
        <v>0.9815999999999999</v>
      </c>
      <c r="AT68" s="38">
        <v>0</v>
      </c>
      <c r="AU68" s="36">
        <v>1.2367</v>
      </c>
      <c r="AV68" s="43">
        <v>0.2</v>
      </c>
      <c r="AW68" s="44">
        <v>0.1</v>
      </c>
      <c r="AX68" s="44">
        <v>0.06</v>
      </c>
      <c r="AY68" s="44">
        <v>0.08</v>
      </c>
      <c r="AZ68" s="44">
        <v>0.08</v>
      </c>
      <c r="BA68" s="44">
        <v>0.08</v>
      </c>
      <c r="BB68" s="44">
        <v>0.1</v>
      </c>
      <c r="BC68" s="44">
        <v>0.1</v>
      </c>
      <c r="BD68" s="44">
        <v>0.2</v>
      </c>
      <c r="BE68" s="44">
        <v>0.1052</v>
      </c>
      <c r="BF68" s="44">
        <v>0.1315</v>
      </c>
      <c r="BG68" s="44">
        <v>0</v>
      </c>
      <c r="BH68" s="38">
        <v>0</v>
      </c>
      <c r="BI68" s="50">
        <v>13.7439</v>
      </c>
    </row>
    <row r="69" spans="1:61" ht="60" customHeight="1">
      <c r="A69" s="55" t="s">
        <v>123</v>
      </c>
      <c r="B69" s="56">
        <v>22</v>
      </c>
      <c r="C69" s="56">
        <v>18</v>
      </c>
      <c r="D69" s="56">
        <v>4</v>
      </c>
      <c r="E69" s="56">
        <v>0</v>
      </c>
      <c r="F69" s="57">
        <v>0</v>
      </c>
      <c r="G69" s="57">
        <v>0</v>
      </c>
      <c r="H69" s="56">
        <v>37</v>
      </c>
      <c r="I69" s="56">
        <v>28</v>
      </c>
      <c r="J69" s="56">
        <v>18</v>
      </c>
      <c r="K69" s="56">
        <v>4</v>
      </c>
      <c r="L69" s="56">
        <v>0</v>
      </c>
      <c r="M69" s="56">
        <v>0</v>
      </c>
      <c r="N69" s="56">
        <v>0</v>
      </c>
      <c r="O69" s="56">
        <v>6</v>
      </c>
      <c r="P69" s="56">
        <v>0</v>
      </c>
      <c r="Q69" s="56">
        <v>0</v>
      </c>
      <c r="R69" s="61">
        <v>9</v>
      </c>
      <c r="S69" s="61">
        <v>0</v>
      </c>
      <c r="T69" s="36">
        <f t="shared" si="10"/>
        <v>135.89000000000001</v>
      </c>
      <c r="U69" s="37">
        <v>79.32</v>
      </c>
      <c r="V69" s="38">
        <v>37.64</v>
      </c>
      <c r="W69" s="38">
        <v>6.48</v>
      </c>
      <c r="X69" s="38">
        <v>0</v>
      </c>
      <c r="Y69" s="38">
        <v>0</v>
      </c>
      <c r="Z69" s="38">
        <v>6.61</v>
      </c>
      <c r="AA69" s="38">
        <v>5.12</v>
      </c>
      <c r="AB69" s="38">
        <v>0.72</v>
      </c>
      <c r="AC69" s="36">
        <f t="shared" si="11"/>
        <v>45.599799999999995</v>
      </c>
      <c r="AD69" s="37">
        <f t="shared" si="12"/>
        <v>25.856</v>
      </c>
      <c r="AE69" s="36">
        <f t="shared" si="13"/>
        <v>10.3424</v>
      </c>
      <c r="AF69" s="37">
        <f t="shared" si="14"/>
        <v>7.595000000000001</v>
      </c>
      <c r="AG69" s="36">
        <f t="shared" si="15"/>
        <v>0.22</v>
      </c>
      <c r="AH69" s="37">
        <f t="shared" si="16"/>
        <v>1.5863999999999998</v>
      </c>
      <c r="AI69" s="38">
        <f t="shared" si="17"/>
        <v>0</v>
      </c>
      <c r="AJ69" s="38">
        <v>0</v>
      </c>
      <c r="AK69" s="38">
        <v>0</v>
      </c>
      <c r="AL69" s="38">
        <v>0</v>
      </c>
      <c r="AM69" s="36">
        <f t="shared" si="18"/>
        <v>30.8336</v>
      </c>
      <c r="AN69" s="37">
        <v>0</v>
      </c>
      <c r="AO69" s="38">
        <v>0</v>
      </c>
      <c r="AP69" s="38">
        <v>14.3</v>
      </c>
      <c r="AQ69" s="38">
        <v>0</v>
      </c>
      <c r="AR69" s="38">
        <v>1.02</v>
      </c>
      <c r="AS69" s="38">
        <f t="shared" si="19"/>
        <v>15.5136</v>
      </c>
      <c r="AT69" s="38">
        <v>0</v>
      </c>
      <c r="AU69" s="36">
        <v>14.929400000000001</v>
      </c>
      <c r="AV69" s="43">
        <v>5</v>
      </c>
      <c r="AW69" s="44">
        <v>0</v>
      </c>
      <c r="AX69" s="44">
        <v>0</v>
      </c>
      <c r="AY69" s="44">
        <v>0</v>
      </c>
      <c r="AZ69" s="44">
        <v>0</v>
      </c>
      <c r="BA69" s="44">
        <v>0</v>
      </c>
      <c r="BB69" s="44">
        <v>0</v>
      </c>
      <c r="BC69" s="44">
        <v>0</v>
      </c>
      <c r="BD69" s="44">
        <v>6</v>
      </c>
      <c r="BE69" s="44">
        <v>1.5863999999999998</v>
      </c>
      <c r="BF69" s="44">
        <v>1.9829999999999999</v>
      </c>
      <c r="BG69" s="44">
        <v>0.36</v>
      </c>
      <c r="BH69" s="38">
        <v>0</v>
      </c>
      <c r="BI69" s="50">
        <v>227.25279999999998</v>
      </c>
    </row>
    <row r="70" spans="1:61" ht="60" customHeight="1">
      <c r="A70" s="55" t="s">
        <v>124</v>
      </c>
      <c r="B70" s="56">
        <v>8</v>
      </c>
      <c r="C70" s="56">
        <v>8</v>
      </c>
      <c r="D70" s="56">
        <v>0</v>
      </c>
      <c r="E70" s="56">
        <v>0</v>
      </c>
      <c r="F70" s="57">
        <v>0</v>
      </c>
      <c r="G70" s="57">
        <v>0</v>
      </c>
      <c r="H70" s="56">
        <v>9</v>
      </c>
      <c r="I70" s="56">
        <v>8</v>
      </c>
      <c r="J70" s="56">
        <v>8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61">
        <v>1</v>
      </c>
      <c r="S70" s="61">
        <v>0</v>
      </c>
      <c r="T70" s="36">
        <f t="shared" si="10"/>
        <v>47.67</v>
      </c>
      <c r="U70" s="37">
        <v>26.76</v>
      </c>
      <c r="V70" s="38">
        <v>15.8</v>
      </c>
      <c r="W70" s="38">
        <v>2.88</v>
      </c>
      <c r="X70" s="38">
        <v>0</v>
      </c>
      <c r="Y70" s="38">
        <v>0</v>
      </c>
      <c r="Z70" s="38">
        <v>2.23</v>
      </c>
      <c r="AA70" s="38">
        <v>0</v>
      </c>
      <c r="AB70" s="38">
        <v>0</v>
      </c>
      <c r="AC70" s="36">
        <f t="shared" si="11"/>
        <v>15.543400000000002</v>
      </c>
      <c r="AD70" s="37">
        <f t="shared" si="12"/>
        <v>9.088000000000001</v>
      </c>
      <c r="AE70" s="36">
        <f t="shared" si="13"/>
        <v>3.6352000000000007</v>
      </c>
      <c r="AF70" s="37">
        <f t="shared" si="14"/>
        <v>2.205</v>
      </c>
      <c r="AG70" s="36">
        <f t="shared" si="15"/>
        <v>0.08</v>
      </c>
      <c r="AH70" s="37">
        <f t="shared" si="16"/>
        <v>0.5352</v>
      </c>
      <c r="AI70" s="38">
        <f t="shared" si="17"/>
        <v>0</v>
      </c>
      <c r="AJ70" s="38">
        <v>0</v>
      </c>
      <c r="AK70" s="38">
        <v>0</v>
      </c>
      <c r="AL70" s="38">
        <v>0</v>
      </c>
      <c r="AM70" s="36">
        <f t="shared" si="18"/>
        <v>6.952800000000001</v>
      </c>
      <c r="AN70" s="37">
        <v>0</v>
      </c>
      <c r="AO70" s="38">
        <v>0</v>
      </c>
      <c r="AP70" s="38">
        <v>1.5</v>
      </c>
      <c r="AQ70" s="38">
        <v>0</v>
      </c>
      <c r="AR70" s="38">
        <v>0</v>
      </c>
      <c r="AS70" s="38">
        <f t="shared" si="19"/>
        <v>5.452800000000001</v>
      </c>
      <c r="AT70" s="38">
        <v>0</v>
      </c>
      <c r="AU70" s="36">
        <v>5.2442</v>
      </c>
      <c r="AV70" s="43">
        <v>0.8</v>
      </c>
      <c r="AW70" s="44">
        <v>0.4</v>
      </c>
      <c r="AX70" s="44">
        <v>0.24</v>
      </c>
      <c r="AY70" s="44">
        <v>0.32</v>
      </c>
      <c r="AZ70" s="44">
        <v>0.32</v>
      </c>
      <c r="BA70" s="44">
        <v>0.32</v>
      </c>
      <c r="BB70" s="44">
        <v>0.4</v>
      </c>
      <c r="BC70" s="44">
        <v>0.4</v>
      </c>
      <c r="BD70" s="44">
        <v>0.8</v>
      </c>
      <c r="BE70" s="44">
        <v>0.5352</v>
      </c>
      <c r="BF70" s="44">
        <v>0.669</v>
      </c>
      <c r="BG70" s="44">
        <v>0.04</v>
      </c>
      <c r="BH70" s="38"/>
      <c r="BI70" s="50">
        <v>75.41040000000001</v>
      </c>
    </row>
    <row r="71" spans="1:61" ht="60" customHeight="1">
      <c r="A71" s="55" t="s">
        <v>125</v>
      </c>
      <c r="B71" s="56">
        <v>4</v>
      </c>
      <c r="C71" s="56">
        <v>4</v>
      </c>
      <c r="D71" s="56">
        <v>0</v>
      </c>
      <c r="E71" s="56">
        <v>0</v>
      </c>
      <c r="F71" s="57">
        <v>0</v>
      </c>
      <c r="G71" s="57">
        <v>0</v>
      </c>
      <c r="H71" s="56">
        <v>4</v>
      </c>
      <c r="I71" s="56">
        <v>4</v>
      </c>
      <c r="J71" s="56">
        <v>4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61">
        <v>0</v>
      </c>
      <c r="S71" s="61">
        <v>0</v>
      </c>
      <c r="T71" s="36">
        <f t="shared" si="10"/>
        <v>25.08</v>
      </c>
      <c r="U71" s="37">
        <v>14.18</v>
      </c>
      <c r="V71" s="38">
        <v>7.56</v>
      </c>
      <c r="W71" s="38">
        <v>1.44</v>
      </c>
      <c r="X71" s="38">
        <v>0</v>
      </c>
      <c r="Y71" s="38">
        <v>0</v>
      </c>
      <c r="Z71" s="38">
        <v>1.18</v>
      </c>
      <c r="AA71" s="38">
        <v>0</v>
      </c>
      <c r="AB71" s="38">
        <v>0.72</v>
      </c>
      <c r="AC71" s="36">
        <f t="shared" si="11"/>
        <v>7.9956000000000005</v>
      </c>
      <c r="AD71" s="37">
        <f t="shared" si="12"/>
        <v>4.78</v>
      </c>
      <c r="AE71" s="36">
        <f t="shared" si="13"/>
        <v>1.912</v>
      </c>
      <c r="AF71" s="37">
        <f t="shared" si="14"/>
        <v>0.9800000000000001</v>
      </c>
      <c r="AG71" s="36">
        <f t="shared" si="15"/>
        <v>0.04</v>
      </c>
      <c r="AH71" s="37">
        <f t="shared" si="16"/>
        <v>0.2836</v>
      </c>
      <c r="AI71" s="38">
        <f t="shared" si="17"/>
        <v>0</v>
      </c>
      <c r="AJ71" s="38">
        <v>0</v>
      </c>
      <c r="AK71" s="38">
        <v>0</v>
      </c>
      <c r="AL71" s="38">
        <v>0</v>
      </c>
      <c r="AM71" s="36">
        <f t="shared" si="18"/>
        <v>2.868</v>
      </c>
      <c r="AN71" s="37">
        <v>0</v>
      </c>
      <c r="AO71" s="38">
        <v>0</v>
      </c>
      <c r="AP71" s="38">
        <v>0</v>
      </c>
      <c r="AQ71" s="38">
        <v>0</v>
      </c>
      <c r="AR71" s="38">
        <v>0</v>
      </c>
      <c r="AS71" s="38">
        <f t="shared" si="19"/>
        <v>2.868</v>
      </c>
      <c r="AT71" s="38">
        <v>0</v>
      </c>
      <c r="AU71" s="36">
        <v>2.6381000000000006</v>
      </c>
      <c r="AV71" s="43">
        <v>0.4</v>
      </c>
      <c r="AW71" s="44">
        <v>0.2</v>
      </c>
      <c r="AX71" s="44">
        <v>0.12</v>
      </c>
      <c r="AY71" s="44">
        <v>0.16</v>
      </c>
      <c r="AZ71" s="44">
        <v>0.16</v>
      </c>
      <c r="BA71" s="44">
        <v>0.16</v>
      </c>
      <c r="BB71" s="44">
        <v>0.2</v>
      </c>
      <c r="BC71" s="44">
        <v>0.2</v>
      </c>
      <c r="BD71" s="44">
        <v>0.4</v>
      </c>
      <c r="BE71" s="44">
        <v>0.2836</v>
      </c>
      <c r="BF71" s="44">
        <v>0.35450000000000004</v>
      </c>
      <c r="BG71" s="44">
        <v>0</v>
      </c>
      <c r="BH71" s="38">
        <v>0</v>
      </c>
      <c r="BI71" s="50">
        <v>38.581700000000005</v>
      </c>
    </row>
    <row r="72" spans="1:61" ht="60" customHeight="1">
      <c r="A72" s="55" t="s">
        <v>126</v>
      </c>
      <c r="B72" s="56">
        <v>12</v>
      </c>
      <c r="C72" s="56">
        <v>12</v>
      </c>
      <c r="D72" s="56">
        <v>0</v>
      </c>
      <c r="E72" s="56">
        <v>0</v>
      </c>
      <c r="F72" s="57">
        <v>0</v>
      </c>
      <c r="G72" s="57">
        <v>0</v>
      </c>
      <c r="H72" s="56">
        <v>18</v>
      </c>
      <c r="I72" s="56">
        <v>12</v>
      </c>
      <c r="J72" s="56">
        <v>12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61">
        <v>6</v>
      </c>
      <c r="S72" s="61">
        <v>0</v>
      </c>
      <c r="T72" s="36">
        <f t="shared" si="10"/>
        <v>69.23000000000002</v>
      </c>
      <c r="U72" s="37">
        <v>38.14</v>
      </c>
      <c r="V72" s="38">
        <v>23.59</v>
      </c>
      <c r="W72" s="38">
        <v>4.32</v>
      </c>
      <c r="X72" s="38">
        <v>0</v>
      </c>
      <c r="Y72" s="38">
        <v>0</v>
      </c>
      <c r="Z72" s="38">
        <v>3.18</v>
      </c>
      <c r="AA72" s="38">
        <v>0</v>
      </c>
      <c r="AB72" s="38">
        <v>0</v>
      </c>
      <c r="AC72" s="36">
        <f t="shared" si="11"/>
        <v>23.786800000000003</v>
      </c>
      <c r="AD72" s="37">
        <f t="shared" si="12"/>
        <v>13.210000000000003</v>
      </c>
      <c r="AE72" s="36">
        <f t="shared" si="13"/>
        <v>5.284000000000001</v>
      </c>
      <c r="AF72" s="37">
        <f t="shared" si="14"/>
        <v>4.41</v>
      </c>
      <c r="AG72" s="36">
        <f t="shared" si="15"/>
        <v>0.12</v>
      </c>
      <c r="AH72" s="37">
        <f t="shared" si="16"/>
        <v>0.7628</v>
      </c>
      <c r="AI72" s="38">
        <f t="shared" si="17"/>
        <v>0</v>
      </c>
      <c r="AJ72" s="38">
        <v>0</v>
      </c>
      <c r="AK72" s="38">
        <v>0</v>
      </c>
      <c r="AL72" s="38">
        <v>0</v>
      </c>
      <c r="AM72" s="36">
        <f t="shared" si="18"/>
        <v>16.976000000000003</v>
      </c>
      <c r="AN72" s="37">
        <v>0</v>
      </c>
      <c r="AO72" s="38">
        <v>0</v>
      </c>
      <c r="AP72" s="38">
        <v>9.05</v>
      </c>
      <c r="AQ72" s="38">
        <v>0</v>
      </c>
      <c r="AR72" s="38">
        <v>0</v>
      </c>
      <c r="AS72" s="38">
        <f t="shared" si="19"/>
        <v>7.926000000000001</v>
      </c>
      <c r="AT72" s="38">
        <v>0</v>
      </c>
      <c r="AU72" s="36">
        <v>7.956300000000001</v>
      </c>
      <c r="AV72" s="43">
        <v>5.12</v>
      </c>
      <c r="AW72" s="44">
        <v>0</v>
      </c>
      <c r="AX72" s="44">
        <v>0</v>
      </c>
      <c r="AY72" s="44">
        <v>0</v>
      </c>
      <c r="AZ72" s="44">
        <v>0</v>
      </c>
      <c r="BA72" s="44">
        <v>0</v>
      </c>
      <c r="BB72" s="44">
        <v>0</v>
      </c>
      <c r="BC72" s="44">
        <v>0</v>
      </c>
      <c r="BD72" s="44">
        <v>0.88</v>
      </c>
      <c r="BE72" s="44">
        <v>0.7628</v>
      </c>
      <c r="BF72" s="44">
        <v>0.9535</v>
      </c>
      <c r="BG72" s="44">
        <v>0.24</v>
      </c>
      <c r="BH72" s="38">
        <v>0</v>
      </c>
      <c r="BI72" s="50">
        <v>117.94910000000002</v>
      </c>
    </row>
    <row r="73" spans="1:61" ht="60" customHeight="1">
      <c r="A73" s="55" t="s">
        <v>127</v>
      </c>
      <c r="B73" s="56">
        <v>7</v>
      </c>
      <c r="C73" s="56">
        <v>0</v>
      </c>
      <c r="D73" s="56">
        <v>7</v>
      </c>
      <c r="E73" s="56">
        <v>0</v>
      </c>
      <c r="F73" s="57">
        <v>0</v>
      </c>
      <c r="G73" s="57">
        <v>0</v>
      </c>
      <c r="H73" s="56">
        <v>8</v>
      </c>
      <c r="I73" s="56">
        <v>7</v>
      </c>
      <c r="J73" s="56">
        <v>0</v>
      </c>
      <c r="K73" s="56">
        <v>7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61">
        <v>0</v>
      </c>
      <c r="S73" s="61">
        <v>1</v>
      </c>
      <c r="T73" s="36">
        <f t="shared" si="10"/>
        <v>34.160000000000004</v>
      </c>
      <c r="U73" s="37">
        <v>22.1</v>
      </c>
      <c r="V73" s="38">
        <v>0</v>
      </c>
      <c r="W73" s="38">
        <v>0</v>
      </c>
      <c r="X73" s="38">
        <v>0</v>
      </c>
      <c r="Y73" s="38">
        <v>0</v>
      </c>
      <c r="Z73" s="38">
        <v>1.84</v>
      </c>
      <c r="AA73" s="38">
        <v>8.96</v>
      </c>
      <c r="AB73" s="38">
        <v>1.26</v>
      </c>
      <c r="AC73" s="36">
        <f t="shared" si="11"/>
        <v>11.521600000000001</v>
      </c>
      <c r="AD73" s="37">
        <f t="shared" si="12"/>
        <v>6.464</v>
      </c>
      <c r="AE73" s="36">
        <f t="shared" si="13"/>
        <v>2.5856</v>
      </c>
      <c r="AF73" s="37">
        <f t="shared" si="14"/>
        <v>1.9600000000000002</v>
      </c>
      <c r="AG73" s="36">
        <f t="shared" si="15"/>
        <v>0.07</v>
      </c>
      <c r="AH73" s="37">
        <f t="shared" si="16"/>
        <v>0.44200000000000006</v>
      </c>
      <c r="AI73" s="38">
        <f t="shared" si="17"/>
        <v>0</v>
      </c>
      <c r="AJ73" s="38">
        <v>0</v>
      </c>
      <c r="AK73" s="38">
        <v>0</v>
      </c>
      <c r="AL73" s="38">
        <v>0</v>
      </c>
      <c r="AM73" s="36">
        <f t="shared" si="18"/>
        <v>4.8384</v>
      </c>
      <c r="AN73" s="37">
        <v>0</v>
      </c>
      <c r="AO73" s="38">
        <v>0</v>
      </c>
      <c r="AP73" s="38">
        <v>0</v>
      </c>
      <c r="AQ73" s="38">
        <v>0.96</v>
      </c>
      <c r="AR73" s="38">
        <v>0</v>
      </c>
      <c r="AS73" s="38">
        <f t="shared" si="19"/>
        <v>3.8784</v>
      </c>
      <c r="AT73" s="38">
        <v>0</v>
      </c>
      <c r="AU73" s="36">
        <v>4.53</v>
      </c>
      <c r="AV73" s="43">
        <v>1</v>
      </c>
      <c r="AW73" s="44">
        <v>1.4</v>
      </c>
      <c r="AX73" s="44">
        <v>0</v>
      </c>
      <c r="AY73" s="44">
        <v>0</v>
      </c>
      <c r="AZ73" s="44">
        <v>0</v>
      </c>
      <c r="BA73" s="44">
        <v>0</v>
      </c>
      <c r="BB73" s="44">
        <v>0</v>
      </c>
      <c r="BC73" s="44">
        <v>0</v>
      </c>
      <c r="BD73" s="44">
        <v>1.1</v>
      </c>
      <c r="BE73" s="44">
        <v>0.44200000000000006</v>
      </c>
      <c r="BF73" s="44">
        <v>0.5525000000000001</v>
      </c>
      <c r="BG73" s="44">
        <v>0.04</v>
      </c>
      <c r="BH73" s="38">
        <v>0</v>
      </c>
      <c r="BI73" s="50">
        <v>55.054500000000004</v>
      </c>
    </row>
    <row r="74" spans="1:61" ht="60" customHeight="1">
      <c r="A74" s="55" t="s">
        <v>128</v>
      </c>
      <c r="B74" s="56">
        <v>10</v>
      </c>
      <c r="C74" s="56">
        <v>10</v>
      </c>
      <c r="D74" s="56">
        <v>0</v>
      </c>
      <c r="E74" s="56">
        <v>0</v>
      </c>
      <c r="F74" s="57">
        <v>0</v>
      </c>
      <c r="G74" s="57">
        <v>0</v>
      </c>
      <c r="H74" s="56">
        <v>14</v>
      </c>
      <c r="I74" s="56">
        <v>10</v>
      </c>
      <c r="J74" s="56">
        <v>10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61">
        <v>4</v>
      </c>
      <c r="S74" s="61">
        <v>0</v>
      </c>
      <c r="T74" s="36">
        <f t="shared" si="10"/>
        <v>58.21000000000001</v>
      </c>
      <c r="U74" s="37">
        <v>31.91</v>
      </c>
      <c r="V74" s="38">
        <v>20.04</v>
      </c>
      <c r="W74" s="38">
        <v>3.6</v>
      </c>
      <c r="X74" s="38">
        <v>0</v>
      </c>
      <c r="Y74" s="38">
        <v>0</v>
      </c>
      <c r="Z74" s="38">
        <v>2.66</v>
      </c>
      <c r="AA74" s="38">
        <v>0</v>
      </c>
      <c r="AB74" s="38">
        <v>0</v>
      </c>
      <c r="AC74" s="36">
        <f t="shared" si="11"/>
        <v>19.722200000000004</v>
      </c>
      <c r="AD74" s="37">
        <f t="shared" si="12"/>
        <v>11.110000000000001</v>
      </c>
      <c r="AE74" s="36">
        <f t="shared" si="13"/>
        <v>4.444000000000001</v>
      </c>
      <c r="AF74" s="37">
        <f t="shared" si="14"/>
        <v>3.43</v>
      </c>
      <c r="AG74" s="36">
        <f t="shared" si="15"/>
        <v>0.1</v>
      </c>
      <c r="AH74" s="37">
        <f t="shared" si="16"/>
        <v>0.6382</v>
      </c>
      <c r="AI74" s="38">
        <f t="shared" si="17"/>
        <v>0</v>
      </c>
      <c r="AJ74" s="38">
        <v>0</v>
      </c>
      <c r="AK74" s="38">
        <v>0</v>
      </c>
      <c r="AL74" s="38">
        <v>0</v>
      </c>
      <c r="AM74" s="36">
        <f t="shared" si="18"/>
        <v>12.606000000000002</v>
      </c>
      <c r="AN74" s="37">
        <v>0</v>
      </c>
      <c r="AO74" s="38">
        <v>0</v>
      </c>
      <c r="AP74" s="38">
        <v>5.94</v>
      </c>
      <c r="AQ74" s="38">
        <v>0</v>
      </c>
      <c r="AR74" s="38">
        <v>0</v>
      </c>
      <c r="AS74" s="38">
        <f t="shared" si="19"/>
        <v>6.666</v>
      </c>
      <c r="AT74" s="38">
        <v>0</v>
      </c>
      <c r="AU74" s="36">
        <v>6.6</v>
      </c>
      <c r="AV74" s="43">
        <v>1</v>
      </c>
      <c r="AW74" s="44">
        <v>0.5</v>
      </c>
      <c r="AX74" s="44">
        <v>0.3</v>
      </c>
      <c r="AY74" s="44">
        <v>0.4</v>
      </c>
      <c r="AZ74" s="44">
        <v>0.4</v>
      </c>
      <c r="BA74" s="44">
        <v>0.4</v>
      </c>
      <c r="BB74" s="44">
        <v>0.5</v>
      </c>
      <c r="BC74" s="44">
        <v>0.5</v>
      </c>
      <c r="BD74" s="44">
        <v>1</v>
      </c>
      <c r="BE74" s="44">
        <v>0.6382</v>
      </c>
      <c r="BF74" s="44">
        <v>0.7977500000000001</v>
      </c>
      <c r="BG74" s="44">
        <v>0.16</v>
      </c>
      <c r="BH74" s="38">
        <v>0</v>
      </c>
      <c r="BI74" s="50">
        <v>97.13415000000002</v>
      </c>
    </row>
    <row r="75" spans="1:61" ht="60" customHeight="1">
      <c r="A75" s="55" t="s">
        <v>129</v>
      </c>
      <c r="B75" s="56">
        <v>34</v>
      </c>
      <c r="C75" s="56">
        <v>18</v>
      </c>
      <c r="D75" s="56">
        <v>12</v>
      </c>
      <c r="E75" s="56">
        <v>4</v>
      </c>
      <c r="F75" s="57">
        <v>0</v>
      </c>
      <c r="G75" s="57">
        <v>0</v>
      </c>
      <c r="H75" s="56">
        <v>46</v>
      </c>
      <c r="I75" s="56">
        <v>34</v>
      </c>
      <c r="J75" s="56">
        <v>18</v>
      </c>
      <c r="K75" s="56">
        <v>12</v>
      </c>
      <c r="L75" s="56">
        <v>4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61">
        <v>9</v>
      </c>
      <c r="S75" s="61">
        <v>3</v>
      </c>
      <c r="T75" s="36">
        <f t="shared" si="10"/>
        <v>174.92999999999998</v>
      </c>
      <c r="U75" s="37">
        <v>105.02</v>
      </c>
      <c r="V75" s="38">
        <v>37.16</v>
      </c>
      <c r="W75" s="38">
        <v>6.48</v>
      </c>
      <c r="X75" s="38"/>
      <c r="Y75" s="38">
        <v>0</v>
      </c>
      <c r="Z75" s="38">
        <v>8.75</v>
      </c>
      <c r="AA75" s="38">
        <v>15.36</v>
      </c>
      <c r="AB75" s="38">
        <v>2.16</v>
      </c>
      <c r="AC75" s="36">
        <f t="shared" si="11"/>
        <v>59.22079999999999</v>
      </c>
      <c r="AD75" s="37">
        <f t="shared" si="12"/>
        <v>33.236</v>
      </c>
      <c r="AE75" s="36">
        <f t="shared" si="13"/>
        <v>13.294399999999998</v>
      </c>
      <c r="AF75" s="37">
        <f t="shared" si="14"/>
        <v>10.290000000000001</v>
      </c>
      <c r="AG75" s="36">
        <f t="shared" si="15"/>
        <v>0.3</v>
      </c>
      <c r="AH75" s="37">
        <f t="shared" si="16"/>
        <v>2.1004</v>
      </c>
      <c r="AI75" s="38">
        <f t="shared" si="17"/>
        <v>2</v>
      </c>
      <c r="AJ75" s="38">
        <v>2</v>
      </c>
      <c r="AK75" s="38">
        <v>0</v>
      </c>
      <c r="AL75" s="38">
        <v>0</v>
      </c>
      <c r="AM75" s="36">
        <f t="shared" si="18"/>
        <v>38.6716</v>
      </c>
      <c r="AN75" s="37">
        <v>0</v>
      </c>
      <c r="AO75" s="38">
        <v>0</v>
      </c>
      <c r="AP75" s="38">
        <v>14.34</v>
      </c>
      <c r="AQ75" s="38">
        <v>2.88</v>
      </c>
      <c r="AR75" s="38">
        <v>1.51</v>
      </c>
      <c r="AS75" s="38">
        <f t="shared" si="19"/>
        <v>19.941599999999998</v>
      </c>
      <c r="AT75" s="38">
        <v>0</v>
      </c>
      <c r="AU75" s="36">
        <v>20.205899999999996</v>
      </c>
      <c r="AV75" s="43">
        <v>3</v>
      </c>
      <c r="AW75" s="44">
        <v>1.5</v>
      </c>
      <c r="AX75" s="44">
        <v>0.5</v>
      </c>
      <c r="AY75" s="44">
        <v>2</v>
      </c>
      <c r="AZ75" s="44">
        <v>1.2</v>
      </c>
      <c r="BA75" s="44">
        <v>0.5</v>
      </c>
      <c r="BB75" s="44">
        <v>0</v>
      </c>
      <c r="BC75" s="44">
        <v>0.2</v>
      </c>
      <c r="BD75" s="44">
        <v>6.1</v>
      </c>
      <c r="BE75" s="44">
        <v>2.1004</v>
      </c>
      <c r="BF75" s="44">
        <v>2.6255</v>
      </c>
      <c r="BG75" s="44">
        <v>0.48</v>
      </c>
      <c r="BH75" s="38">
        <v>0</v>
      </c>
      <c r="BI75" s="50">
        <v>295.02829999999994</v>
      </c>
    </row>
    <row r="76" spans="1:61" ht="60" customHeight="1">
      <c r="A76" s="55" t="s">
        <v>130</v>
      </c>
      <c r="B76" s="56">
        <v>12</v>
      </c>
      <c r="C76" s="56">
        <v>0</v>
      </c>
      <c r="D76" s="56">
        <v>12</v>
      </c>
      <c r="E76" s="56">
        <v>0</v>
      </c>
      <c r="F76" s="57">
        <v>0</v>
      </c>
      <c r="G76" s="57">
        <v>0</v>
      </c>
      <c r="H76" s="56">
        <v>17</v>
      </c>
      <c r="I76" s="56">
        <v>12</v>
      </c>
      <c r="J76" s="56">
        <v>0</v>
      </c>
      <c r="K76" s="56">
        <v>12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61">
        <v>0</v>
      </c>
      <c r="S76" s="61">
        <v>5</v>
      </c>
      <c r="T76" s="36">
        <f t="shared" si="10"/>
        <v>70.22</v>
      </c>
      <c r="U76" s="37">
        <v>38.51</v>
      </c>
      <c r="V76" s="38">
        <v>0</v>
      </c>
      <c r="W76" s="38">
        <v>0</v>
      </c>
      <c r="X76" s="38">
        <v>0</v>
      </c>
      <c r="Y76" s="38">
        <v>0</v>
      </c>
      <c r="Z76" s="38">
        <v>3.21</v>
      </c>
      <c r="AA76" s="38">
        <v>24.18</v>
      </c>
      <c r="AB76" s="38">
        <v>4.32</v>
      </c>
      <c r="AC76" s="36">
        <f t="shared" si="11"/>
        <v>23.817999999999998</v>
      </c>
      <c r="AD76" s="37">
        <f t="shared" si="12"/>
        <v>13.402</v>
      </c>
      <c r="AE76" s="36">
        <f t="shared" si="13"/>
        <v>5.360799999999999</v>
      </c>
      <c r="AF76" s="37">
        <f t="shared" si="14"/>
        <v>4.165</v>
      </c>
      <c r="AG76" s="36">
        <f t="shared" si="15"/>
        <v>0.12</v>
      </c>
      <c r="AH76" s="37">
        <f t="shared" si="16"/>
        <v>0.7702</v>
      </c>
      <c r="AI76" s="38">
        <f t="shared" si="17"/>
        <v>0</v>
      </c>
      <c r="AJ76" s="38">
        <v>0</v>
      </c>
      <c r="AK76" s="38">
        <v>0</v>
      </c>
      <c r="AL76" s="38">
        <v>0</v>
      </c>
      <c r="AM76" s="36">
        <f t="shared" si="18"/>
        <v>15.601199999999999</v>
      </c>
      <c r="AN76" s="37">
        <v>0</v>
      </c>
      <c r="AO76" s="38">
        <v>0</v>
      </c>
      <c r="AP76" s="38">
        <v>0</v>
      </c>
      <c r="AQ76" s="38">
        <v>7.56</v>
      </c>
      <c r="AR76" s="38">
        <v>0</v>
      </c>
      <c r="AS76" s="38">
        <f t="shared" si="19"/>
        <v>8.041199999999998</v>
      </c>
      <c r="AT76" s="38"/>
      <c r="AU76" s="36">
        <v>7.932949999999999</v>
      </c>
      <c r="AV76" s="43">
        <v>1.2</v>
      </c>
      <c r="AW76" s="44">
        <v>0.6</v>
      </c>
      <c r="AX76" s="44">
        <v>0.36</v>
      </c>
      <c r="AY76" s="44">
        <v>0.48</v>
      </c>
      <c r="AZ76" s="44">
        <v>0.48</v>
      </c>
      <c r="BA76" s="44">
        <v>0.48</v>
      </c>
      <c r="BB76" s="44">
        <v>0.6</v>
      </c>
      <c r="BC76" s="44">
        <v>0.6</v>
      </c>
      <c r="BD76" s="44">
        <v>1.2</v>
      </c>
      <c r="BE76" s="44">
        <v>0.7702</v>
      </c>
      <c r="BF76" s="44">
        <v>0.96275</v>
      </c>
      <c r="BG76" s="44">
        <v>0.2</v>
      </c>
      <c r="BH76" s="38">
        <v>0</v>
      </c>
      <c r="BI76" s="50">
        <v>117.57215</v>
      </c>
    </row>
    <row r="77" spans="1:61" ht="60" customHeight="1">
      <c r="A77" s="55" t="s">
        <v>131</v>
      </c>
      <c r="B77" s="56">
        <v>60</v>
      </c>
      <c r="C77" s="56">
        <v>0</v>
      </c>
      <c r="D77" s="56">
        <v>0</v>
      </c>
      <c r="E77" s="56">
        <v>60</v>
      </c>
      <c r="F77" s="57">
        <v>0</v>
      </c>
      <c r="G77" s="57">
        <v>0</v>
      </c>
      <c r="H77" s="56">
        <v>77</v>
      </c>
      <c r="I77" s="56">
        <v>60</v>
      </c>
      <c r="J77" s="56">
        <v>0</v>
      </c>
      <c r="K77" s="56">
        <v>0</v>
      </c>
      <c r="L77" s="56">
        <v>60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61">
        <v>0</v>
      </c>
      <c r="S77" s="61">
        <v>17</v>
      </c>
      <c r="T77" s="36">
        <f t="shared" si="10"/>
        <v>0</v>
      </c>
      <c r="U77" s="37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6">
        <f t="shared" si="11"/>
        <v>0</v>
      </c>
      <c r="AD77" s="37">
        <f t="shared" si="12"/>
        <v>0</v>
      </c>
      <c r="AE77" s="36">
        <f t="shared" si="13"/>
        <v>0</v>
      </c>
      <c r="AF77" s="37"/>
      <c r="AG77" s="36">
        <f t="shared" si="15"/>
        <v>0</v>
      </c>
      <c r="AH77" s="37">
        <f t="shared" si="16"/>
        <v>0</v>
      </c>
      <c r="AI77" s="38">
        <f t="shared" si="17"/>
        <v>30</v>
      </c>
      <c r="AJ77" s="38">
        <v>30</v>
      </c>
      <c r="AK77" s="38">
        <v>0</v>
      </c>
      <c r="AL77" s="38">
        <v>0</v>
      </c>
      <c r="AM77" s="36">
        <f t="shared" si="18"/>
        <v>25.7</v>
      </c>
      <c r="AN77" s="37">
        <v>0</v>
      </c>
      <c r="AO77" s="38">
        <v>0</v>
      </c>
      <c r="AP77" s="38">
        <v>0</v>
      </c>
      <c r="AQ77" s="38">
        <v>25.7</v>
      </c>
      <c r="AR77" s="38">
        <v>0</v>
      </c>
      <c r="AS77" s="38">
        <f t="shared" si="19"/>
        <v>0</v>
      </c>
      <c r="AT77" s="38">
        <v>0</v>
      </c>
      <c r="AU77" s="36">
        <v>0</v>
      </c>
      <c r="AV77" s="43">
        <v>0</v>
      </c>
      <c r="AW77" s="44">
        <v>0</v>
      </c>
      <c r="AX77" s="44">
        <v>0</v>
      </c>
      <c r="AY77" s="44">
        <v>0</v>
      </c>
      <c r="AZ77" s="44">
        <v>0</v>
      </c>
      <c r="BA77" s="44">
        <v>0</v>
      </c>
      <c r="BB77" s="44">
        <v>0</v>
      </c>
      <c r="BC77" s="44">
        <v>0</v>
      </c>
      <c r="BD77" s="44">
        <v>0</v>
      </c>
      <c r="BE77" s="44">
        <v>0</v>
      </c>
      <c r="BF77" s="44">
        <v>0</v>
      </c>
      <c r="BG77" s="44">
        <v>0</v>
      </c>
      <c r="BH77" s="38">
        <v>0</v>
      </c>
      <c r="BI77" s="50">
        <v>55.7</v>
      </c>
    </row>
    <row r="78" spans="1:61" ht="60" customHeight="1">
      <c r="A78" s="55" t="s">
        <v>132</v>
      </c>
      <c r="B78" s="56">
        <v>12</v>
      </c>
      <c r="C78" s="56">
        <v>12</v>
      </c>
      <c r="D78" s="56"/>
      <c r="E78" s="56">
        <v>0</v>
      </c>
      <c r="F78" s="57">
        <v>0</v>
      </c>
      <c r="G78" s="57"/>
      <c r="H78" s="56">
        <v>15</v>
      </c>
      <c r="I78" s="56">
        <v>12</v>
      </c>
      <c r="J78" s="56">
        <v>12</v>
      </c>
      <c r="K78" s="56"/>
      <c r="L78" s="56">
        <v>0</v>
      </c>
      <c r="M78" s="56">
        <v>0</v>
      </c>
      <c r="N78" s="56"/>
      <c r="O78" s="56">
        <v>0</v>
      </c>
      <c r="P78" s="56">
        <v>0</v>
      </c>
      <c r="Q78" s="56">
        <v>0</v>
      </c>
      <c r="R78" s="61">
        <v>3</v>
      </c>
      <c r="S78" s="61">
        <v>0</v>
      </c>
      <c r="T78" s="36">
        <f t="shared" si="10"/>
        <v>74.65999999999998</v>
      </c>
      <c r="U78" s="37">
        <v>43.01</v>
      </c>
      <c r="V78" s="38">
        <v>23.75</v>
      </c>
      <c r="W78" s="38">
        <v>4.32</v>
      </c>
      <c r="X78" s="38">
        <v>0</v>
      </c>
      <c r="Y78" s="38">
        <v>0</v>
      </c>
      <c r="Z78" s="38">
        <v>3.58</v>
      </c>
      <c r="AA78" s="38"/>
      <c r="AB78" s="38"/>
      <c r="AC78" s="36">
        <f t="shared" si="11"/>
        <v>24.557599999999997</v>
      </c>
      <c r="AD78" s="37">
        <f t="shared" si="12"/>
        <v>14.215999999999998</v>
      </c>
      <c r="AE78" s="36">
        <f t="shared" si="13"/>
        <v>5.686399999999999</v>
      </c>
      <c r="AF78" s="37">
        <f aca="true" t="shared" si="20" ref="AF78:AF82">SUM(3.5*(J78+K78+P78+Q78+R78+S78)*0.07)</f>
        <v>3.6750000000000003</v>
      </c>
      <c r="AG78" s="36">
        <f t="shared" si="15"/>
        <v>0.12</v>
      </c>
      <c r="AH78" s="37">
        <f t="shared" si="16"/>
        <v>0.8602</v>
      </c>
      <c r="AI78" s="38">
        <f t="shared" si="17"/>
        <v>0</v>
      </c>
      <c r="AJ78" s="38">
        <v>0</v>
      </c>
      <c r="AK78" s="38">
        <v>0</v>
      </c>
      <c r="AL78" s="38"/>
      <c r="AM78" s="36">
        <f t="shared" si="18"/>
        <v>13.039599999999998</v>
      </c>
      <c r="AN78" s="37">
        <v>0</v>
      </c>
      <c r="AO78" s="38">
        <v>0</v>
      </c>
      <c r="AP78" s="38">
        <v>4.51</v>
      </c>
      <c r="AQ78" s="38">
        <v>0</v>
      </c>
      <c r="AR78" s="38">
        <v>0</v>
      </c>
      <c r="AS78" s="38">
        <f t="shared" si="19"/>
        <v>8.529599999999999</v>
      </c>
      <c r="AT78" s="38">
        <v>0</v>
      </c>
      <c r="AU78" s="36">
        <v>8.055449999999999</v>
      </c>
      <c r="AV78" s="43">
        <v>1</v>
      </c>
      <c r="AW78" s="44">
        <v>0.75</v>
      </c>
      <c r="AX78" s="44">
        <v>0.45</v>
      </c>
      <c r="AY78" s="44">
        <v>0.6</v>
      </c>
      <c r="AZ78" s="44">
        <v>0.6</v>
      </c>
      <c r="BA78" s="44">
        <v>0.6</v>
      </c>
      <c r="BB78" s="44">
        <v>0.75</v>
      </c>
      <c r="BC78" s="44">
        <v>0.75</v>
      </c>
      <c r="BD78" s="44">
        <v>0.5</v>
      </c>
      <c r="BE78" s="44">
        <v>0.8601999999999999</v>
      </c>
      <c r="BF78" s="44">
        <v>1.07525</v>
      </c>
      <c r="BG78" s="44">
        <v>0.12</v>
      </c>
      <c r="BH78" s="38">
        <v>0</v>
      </c>
      <c r="BI78" s="50">
        <v>120.31264999999996</v>
      </c>
    </row>
    <row r="79" spans="1:61" ht="60" customHeight="1">
      <c r="A79" s="55" t="s">
        <v>133</v>
      </c>
      <c r="B79" s="56">
        <v>36</v>
      </c>
      <c r="C79" s="56">
        <v>29</v>
      </c>
      <c r="D79" s="56">
        <v>7</v>
      </c>
      <c r="E79" s="56">
        <v>0</v>
      </c>
      <c r="F79" s="57">
        <v>0</v>
      </c>
      <c r="G79" s="57">
        <v>0</v>
      </c>
      <c r="H79" s="56">
        <v>49</v>
      </c>
      <c r="I79" s="56">
        <v>36</v>
      </c>
      <c r="J79" s="56">
        <v>29</v>
      </c>
      <c r="K79" s="56">
        <v>7</v>
      </c>
      <c r="L79" s="56">
        <v>0</v>
      </c>
      <c r="M79" s="56">
        <v>0</v>
      </c>
      <c r="N79" s="56">
        <v>0</v>
      </c>
      <c r="O79" s="56">
        <v>0</v>
      </c>
      <c r="P79" s="56"/>
      <c r="Q79" s="56">
        <v>0</v>
      </c>
      <c r="R79" s="61">
        <v>12</v>
      </c>
      <c r="S79" s="61">
        <v>1</v>
      </c>
      <c r="T79" s="36">
        <f t="shared" si="10"/>
        <v>219.6</v>
      </c>
      <c r="U79" s="37">
        <v>128.27</v>
      </c>
      <c r="V79" s="38">
        <v>59.98</v>
      </c>
      <c r="W79" s="38">
        <v>10.44</v>
      </c>
      <c r="X79" s="38">
        <v>0</v>
      </c>
      <c r="Y79" s="38">
        <v>0</v>
      </c>
      <c r="Z79" s="38">
        <v>10.69</v>
      </c>
      <c r="AA79" s="38">
        <v>8.96</v>
      </c>
      <c r="AB79" s="38">
        <v>1.26</v>
      </c>
      <c r="AC79" s="36">
        <f t="shared" si="11"/>
        <v>73.4252</v>
      </c>
      <c r="AD79" s="37">
        <f t="shared" si="12"/>
        <v>41.782000000000004</v>
      </c>
      <c r="AE79" s="36">
        <f t="shared" si="13"/>
        <v>16.7128</v>
      </c>
      <c r="AF79" s="37">
        <f t="shared" si="20"/>
        <v>12.005</v>
      </c>
      <c r="AG79" s="36">
        <f t="shared" si="15"/>
        <v>0.36</v>
      </c>
      <c r="AH79" s="37">
        <f t="shared" si="16"/>
        <v>2.5654000000000003</v>
      </c>
      <c r="AI79" s="38">
        <f t="shared" si="17"/>
        <v>0</v>
      </c>
      <c r="AJ79" s="38">
        <v>0</v>
      </c>
      <c r="AK79" s="38">
        <v>0</v>
      </c>
      <c r="AL79" s="38">
        <v>0</v>
      </c>
      <c r="AM79" s="36">
        <f t="shared" si="18"/>
        <v>50.0392</v>
      </c>
      <c r="AN79" s="37">
        <v>2.16</v>
      </c>
      <c r="AO79" s="38">
        <v>0</v>
      </c>
      <c r="AP79" s="38">
        <v>20.21</v>
      </c>
      <c r="AQ79" s="38">
        <v>0.96</v>
      </c>
      <c r="AR79" s="38">
        <v>1.64</v>
      </c>
      <c r="AS79" s="38">
        <f t="shared" si="19"/>
        <v>25.0692</v>
      </c>
      <c r="AT79" s="38">
        <v>0</v>
      </c>
      <c r="AU79" s="36">
        <v>24.292149999999996</v>
      </c>
      <c r="AV79" s="43">
        <v>0.9</v>
      </c>
      <c r="AW79" s="44">
        <v>1.45</v>
      </c>
      <c r="AX79" s="44">
        <v>1.77</v>
      </c>
      <c r="AY79" s="44">
        <v>2.36</v>
      </c>
      <c r="AZ79" s="44">
        <v>2.36</v>
      </c>
      <c r="BA79" s="44">
        <v>2.36</v>
      </c>
      <c r="BB79" s="44">
        <v>2.95</v>
      </c>
      <c r="BC79" s="44">
        <v>2.95</v>
      </c>
      <c r="BD79" s="44">
        <v>0.9</v>
      </c>
      <c r="BE79" s="44">
        <v>2.5654000000000003</v>
      </c>
      <c r="BF79" s="44">
        <v>3.2067500000000004</v>
      </c>
      <c r="BG79" s="44">
        <v>0.52</v>
      </c>
      <c r="BH79" s="38">
        <v>0</v>
      </c>
      <c r="BI79" s="50">
        <v>367.35654999999997</v>
      </c>
    </row>
    <row r="80" spans="1:61" ht="60" customHeight="1">
      <c r="A80" s="55" t="s">
        <v>134</v>
      </c>
      <c r="B80" s="56">
        <v>19</v>
      </c>
      <c r="C80" s="56">
        <v>0</v>
      </c>
      <c r="D80" s="56">
        <v>19</v>
      </c>
      <c r="E80" s="56">
        <v>0</v>
      </c>
      <c r="F80" s="57">
        <v>0</v>
      </c>
      <c r="G80" s="57">
        <v>0</v>
      </c>
      <c r="H80" s="56">
        <v>28</v>
      </c>
      <c r="I80" s="56">
        <v>19</v>
      </c>
      <c r="J80" s="56">
        <v>0</v>
      </c>
      <c r="K80" s="56">
        <v>19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  <c r="R80" s="61">
        <v>0</v>
      </c>
      <c r="S80" s="61">
        <v>9</v>
      </c>
      <c r="T80" s="36">
        <f t="shared" si="10"/>
        <v>105.91</v>
      </c>
      <c r="U80" s="37">
        <v>56.1</v>
      </c>
      <c r="V80" s="38">
        <v>0</v>
      </c>
      <c r="W80" s="38">
        <v>0</v>
      </c>
      <c r="X80" s="38">
        <v>0</v>
      </c>
      <c r="Y80" s="38">
        <v>0</v>
      </c>
      <c r="Z80" s="38">
        <v>4.67</v>
      </c>
      <c r="AA80" s="38">
        <v>38.3</v>
      </c>
      <c r="AB80" s="38">
        <v>6.84</v>
      </c>
      <c r="AC80" s="36">
        <f t="shared" si="11"/>
        <v>36.519200000000005</v>
      </c>
      <c r="AD80" s="37">
        <f t="shared" si="12"/>
        <v>20.248000000000005</v>
      </c>
      <c r="AE80" s="36">
        <f t="shared" si="13"/>
        <v>8.099200000000002</v>
      </c>
      <c r="AF80" s="37">
        <f t="shared" si="20"/>
        <v>6.86</v>
      </c>
      <c r="AG80" s="36">
        <f t="shared" si="15"/>
        <v>0.19</v>
      </c>
      <c r="AH80" s="37">
        <f t="shared" si="16"/>
        <v>1.122</v>
      </c>
      <c r="AI80" s="38">
        <f t="shared" si="17"/>
        <v>0</v>
      </c>
      <c r="AJ80" s="38">
        <v>0</v>
      </c>
      <c r="AK80" s="38">
        <v>0</v>
      </c>
      <c r="AL80" s="38">
        <v>0</v>
      </c>
      <c r="AM80" s="36">
        <f t="shared" si="18"/>
        <v>25.748800000000003</v>
      </c>
      <c r="AN80" s="37">
        <v>0</v>
      </c>
      <c r="AO80" s="38"/>
      <c r="AP80" s="38">
        <v>0</v>
      </c>
      <c r="AQ80" s="38">
        <v>13.6</v>
      </c>
      <c r="AR80" s="38">
        <v>0</v>
      </c>
      <c r="AS80" s="38">
        <f t="shared" si="19"/>
        <v>12.148800000000001</v>
      </c>
      <c r="AT80" s="38">
        <v>0</v>
      </c>
      <c r="AU80" s="36">
        <v>12.3845</v>
      </c>
      <c r="AV80" s="43">
        <v>1.9</v>
      </c>
      <c r="AW80" s="44">
        <v>0.95</v>
      </c>
      <c r="AX80" s="44">
        <v>0.57</v>
      </c>
      <c r="AY80" s="44">
        <v>0.76</v>
      </c>
      <c r="AZ80" s="44">
        <v>0.76</v>
      </c>
      <c r="BA80" s="44">
        <v>0.76</v>
      </c>
      <c r="BB80" s="44">
        <v>0.95</v>
      </c>
      <c r="BC80" s="44">
        <v>0.95</v>
      </c>
      <c r="BD80" s="44">
        <v>1.9</v>
      </c>
      <c r="BE80" s="44">
        <v>1.122</v>
      </c>
      <c r="BF80" s="44">
        <v>1.4025</v>
      </c>
      <c r="BG80" s="44">
        <v>0.36</v>
      </c>
      <c r="BH80" s="38">
        <v>0</v>
      </c>
      <c r="BI80" s="50">
        <v>180.5625</v>
      </c>
    </row>
    <row r="81" spans="1:61" ht="60" customHeight="1">
      <c r="A81" s="55" t="s">
        <v>135</v>
      </c>
      <c r="B81" s="56">
        <v>33</v>
      </c>
      <c r="C81" s="56">
        <v>0</v>
      </c>
      <c r="D81" s="56">
        <v>33</v>
      </c>
      <c r="E81" s="56">
        <v>0</v>
      </c>
      <c r="F81" s="57">
        <v>0</v>
      </c>
      <c r="G81" s="57">
        <v>0</v>
      </c>
      <c r="H81" s="56">
        <v>54</v>
      </c>
      <c r="I81" s="56">
        <v>33</v>
      </c>
      <c r="J81" s="56">
        <v>0</v>
      </c>
      <c r="K81" s="56">
        <v>33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61">
        <v>0</v>
      </c>
      <c r="S81" s="61">
        <v>21</v>
      </c>
      <c r="T81" s="36">
        <f t="shared" si="10"/>
        <v>199.51</v>
      </c>
      <c r="U81" s="37">
        <v>111.8</v>
      </c>
      <c r="V81" s="38">
        <v>0</v>
      </c>
      <c r="W81" s="38">
        <v>0</v>
      </c>
      <c r="X81" s="38">
        <v>0</v>
      </c>
      <c r="Y81" s="38">
        <v>0</v>
      </c>
      <c r="Z81" s="38">
        <v>9.32</v>
      </c>
      <c r="AA81" s="38">
        <v>66.51</v>
      </c>
      <c r="AB81" s="38">
        <v>11.88</v>
      </c>
      <c r="AC81" s="36">
        <f t="shared" si="11"/>
        <v>69.04920000000001</v>
      </c>
      <c r="AD81" s="37">
        <f t="shared" si="12"/>
        <v>38.038000000000004</v>
      </c>
      <c r="AE81" s="36">
        <f t="shared" si="13"/>
        <v>15.2152</v>
      </c>
      <c r="AF81" s="37">
        <f t="shared" si="20"/>
        <v>13.23</v>
      </c>
      <c r="AG81" s="36">
        <f t="shared" si="15"/>
        <v>0.33</v>
      </c>
      <c r="AH81" s="37">
        <f t="shared" si="16"/>
        <v>2.236</v>
      </c>
      <c r="AI81" s="38">
        <f t="shared" si="17"/>
        <v>0</v>
      </c>
      <c r="AJ81" s="38">
        <v>0</v>
      </c>
      <c r="AK81" s="38">
        <v>0</v>
      </c>
      <c r="AL81" s="38">
        <v>0</v>
      </c>
      <c r="AM81" s="36">
        <f t="shared" si="18"/>
        <v>54.562799999999996</v>
      </c>
      <c r="AN81" s="37">
        <v>0</v>
      </c>
      <c r="AO81" s="38">
        <v>0</v>
      </c>
      <c r="AP81" s="38">
        <v>0</v>
      </c>
      <c r="AQ81" s="38">
        <v>31.74</v>
      </c>
      <c r="AR81" s="38">
        <v>0</v>
      </c>
      <c r="AS81" s="38">
        <f t="shared" si="19"/>
        <v>22.822799999999997</v>
      </c>
      <c r="AT81" s="38">
        <v>0</v>
      </c>
      <c r="AU81" s="36">
        <v>22.371</v>
      </c>
      <c r="AV81" s="43">
        <v>3.3</v>
      </c>
      <c r="AW81" s="44">
        <v>1.65</v>
      </c>
      <c r="AX81" s="44">
        <v>0.99</v>
      </c>
      <c r="AY81" s="44">
        <v>1.32</v>
      </c>
      <c r="AZ81" s="44">
        <v>1.32</v>
      </c>
      <c r="BA81" s="44">
        <v>1.32</v>
      </c>
      <c r="BB81" s="44">
        <v>1.65</v>
      </c>
      <c r="BC81" s="44">
        <v>1.65</v>
      </c>
      <c r="BD81" s="44">
        <v>3.3</v>
      </c>
      <c r="BE81" s="44">
        <v>2.236</v>
      </c>
      <c r="BF81" s="44">
        <v>2.795</v>
      </c>
      <c r="BG81" s="44">
        <v>0.84</v>
      </c>
      <c r="BH81" s="38">
        <v>0</v>
      </c>
      <c r="BI81" s="50">
        <v>345.493</v>
      </c>
    </row>
    <row r="82" spans="1:61" ht="60" customHeight="1">
      <c r="A82" s="55" t="s">
        <v>136</v>
      </c>
      <c r="B82" s="56">
        <v>14</v>
      </c>
      <c r="C82" s="56">
        <v>0</v>
      </c>
      <c r="D82" s="56">
        <v>14</v>
      </c>
      <c r="E82" s="56">
        <v>0</v>
      </c>
      <c r="F82" s="57">
        <v>0</v>
      </c>
      <c r="G82" s="57">
        <v>0</v>
      </c>
      <c r="H82" s="56">
        <v>18</v>
      </c>
      <c r="I82" s="56">
        <v>14</v>
      </c>
      <c r="J82" s="56">
        <v>0</v>
      </c>
      <c r="K82" s="56">
        <v>14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61">
        <v>0</v>
      </c>
      <c r="S82" s="61">
        <v>4</v>
      </c>
      <c r="T82" s="36">
        <f t="shared" si="10"/>
        <v>89.85000000000001</v>
      </c>
      <c r="U82" s="37">
        <v>52.24</v>
      </c>
      <c r="V82" s="38">
        <v>0</v>
      </c>
      <c r="W82" s="38">
        <v>0</v>
      </c>
      <c r="X82" s="38">
        <v>0</v>
      </c>
      <c r="Y82" s="38">
        <v>0</v>
      </c>
      <c r="Z82" s="38">
        <v>4.35</v>
      </c>
      <c r="AA82" s="38">
        <v>28.22</v>
      </c>
      <c r="AB82" s="38">
        <v>5.04</v>
      </c>
      <c r="AC82" s="36">
        <f t="shared" si="11"/>
        <v>29.534800000000004</v>
      </c>
      <c r="AD82" s="37">
        <f t="shared" si="12"/>
        <v>17.100000000000005</v>
      </c>
      <c r="AE82" s="36">
        <f t="shared" si="13"/>
        <v>6.840000000000002</v>
      </c>
      <c r="AF82" s="37">
        <f t="shared" si="20"/>
        <v>4.41</v>
      </c>
      <c r="AG82" s="36">
        <f t="shared" si="15"/>
        <v>0.14</v>
      </c>
      <c r="AH82" s="37">
        <f t="shared" si="16"/>
        <v>1.0448</v>
      </c>
      <c r="AI82" s="38">
        <f t="shared" si="17"/>
        <v>0</v>
      </c>
      <c r="AJ82" s="38">
        <v>0</v>
      </c>
      <c r="AK82" s="38">
        <v>0</v>
      </c>
      <c r="AL82" s="38"/>
      <c r="AM82" s="36">
        <f t="shared" si="18"/>
        <v>16.310000000000002</v>
      </c>
      <c r="AN82" s="37">
        <v>0</v>
      </c>
      <c r="AO82" s="38">
        <v>0</v>
      </c>
      <c r="AP82" s="38">
        <v>0</v>
      </c>
      <c r="AQ82" s="38">
        <v>6.05</v>
      </c>
      <c r="AR82" s="38">
        <v>0</v>
      </c>
      <c r="AS82" s="38">
        <f t="shared" si="19"/>
        <v>10.260000000000002</v>
      </c>
      <c r="AT82" s="38"/>
      <c r="AU82" s="36">
        <v>9.5108</v>
      </c>
      <c r="AV82" s="43">
        <v>1.4</v>
      </c>
      <c r="AW82" s="44">
        <v>0.7</v>
      </c>
      <c r="AX82" s="44">
        <v>0.42</v>
      </c>
      <c r="AY82" s="44">
        <v>0.56</v>
      </c>
      <c r="AZ82" s="44">
        <v>0.56</v>
      </c>
      <c r="BA82" s="44">
        <v>0.56</v>
      </c>
      <c r="BB82" s="44">
        <v>0.7</v>
      </c>
      <c r="BC82" s="44">
        <v>0.7</v>
      </c>
      <c r="BD82" s="44">
        <v>1.4</v>
      </c>
      <c r="BE82" s="44">
        <v>1.0448</v>
      </c>
      <c r="BF82" s="44">
        <v>1.306</v>
      </c>
      <c r="BG82" s="44">
        <v>0.16</v>
      </c>
      <c r="BH82" s="38">
        <v>0</v>
      </c>
      <c r="BI82" s="50">
        <v>145.2056</v>
      </c>
    </row>
    <row r="83" spans="1:61" ht="60" customHeight="1">
      <c r="A83" s="55" t="s">
        <v>137</v>
      </c>
      <c r="B83" s="56">
        <v>130</v>
      </c>
      <c r="C83" s="56">
        <v>0</v>
      </c>
      <c r="D83" s="56">
        <v>0</v>
      </c>
      <c r="E83" s="56">
        <v>130</v>
      </c>
      <c r="F83" s="57">
        <v>0</v>
      </c>
      <c r="G83" s="57">
        <v>0</v>
      </c>
      <c r="H83" s="56">
        <v>152</v>
      </c>
      <c r="I83" s="56">
        <v>130</v>
      </c>
      <c r="J83" s="56">
        <v>0</v>
      </c>
      <c r="K83" s="56">
        <v>0</v>
      </c>
      <c r="L83" s="56">
        <v>130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61">
        <v>0</v>
      </c>
      <c r="S83" s="61">
        <v>22</v>
      </c>
      <c r="T83" s="36">
        <f t="shared" si="10"/>
        <v>0</v>
      </c>
      <c r="U83" s="37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6">
        <f t="shared" si="11"/>
        <v>0</v>
      </c>
      <c r="AD83" s="37">
        <f t="shared" si="12"/>
        <v>0</v>
      </c>
      <c r="AE83" s="36">
        <f t="shared" si="13"/>
        <v>0</v>
      </c>
      <c r="AF83" s="37"/>
      <c r="AG83" s="36">
        <f t="shared" si="15"/>
        <v>0</v>
      </c>
      <c r="AH83" s="37">
        <f t="shared" si="16"/>
        <v>0</v>
      </c>
      <c r="AI83" s="38">
        <f t="shared" si="17"/>
        <v>65</v>
      </c>
      <c r="AJ83" s="38">
        <v>65</v>
      </c>
      <c r="AK83" s="38">
        <v>0</v>
      </c>
      <c r="AL83" s="38">
        <v>0</v>
      </c>
      <c r="AM83" s="36">
        <f t="shared" si="18"/>
        <v>33.25</v>
      </c>
      <c r="AN83" s="37">
        <v>0</v>
      </c>
      <c r="AO83" s="38">
        <v>0</v>
      </c>
      <c r="AP83" s="38">
        <v>0</v>
      </c>
      <c r="AQ83" s="38">
        <v>33.25</v>
      </c>
      <c r="AR83" s="38">
        <v>0</v>
      </c>
      <c r="AS83" s="38">
        <f t="shared" si="19"/>
        <v>0</v>
      </c>
      <c r="AT83" s="38">
        <v>0</v>
      </c>
      <c r="AU83" s="36">
        <v>0</v>
      </c>
      <c r="AV83" s="43">
        <v>0</v>
      </c>
      <c r="AW83" s="44">
        <v>0</v>
      </c>
      <c r="AX83" s="44">
        <v>0</v>
      </c>
      <c r="AY83" s="44">
        <v>0</v>
      </c>
      <c r="AZ83" s="44">
        <v>0</v>
      </c>
      <c r="BA83" s="44">
        <v>0</v>
      </c>
      <c r="BB83" s="44">
        <v>0</v>
      </c>
      <c r="BC83" s="44">
        <v>0</v>
      </c>
      <c r="BD83" s="44">
        <v>0</v>
      </c>
      <c r="BE83" s="44">
        <v>0</v>
      </c>
      <c r="BF83" s="44">
        <v>0</v>
      </c>
      <c r="BG83" s="44">
        <v>0</v>
      </c>
      <c r="BH83" s="38">
        <v>0</v>
      </c>
      <c r="BI83" s="50">
        <v>98.25</v>
      </c>
    </row>
    <row r="84" spans="1:61" ht="60" customHeight="1">
      <c r="A84" s="55" t="s">
        <v>138</v>
      </c>
      <c r="B84" s="56">
        <v>35</v>
      </c>
      <c r="C84" s="56">
        <v>0</v>
      </c>
      <c r="D84" s="56">
        <v>0</v>
      </c>
      <c r="E84" s="56">
        <v>35</v>
      </c>
      <c r="F84" s="57">
        <v>0</v>
      </c>
      <c r="G84" s="57">
        <v>0</v>
      </c>
      <c r="H84" s="56">
        <v>50</v>
      </c>
      <c r="I84" s="56">
        <v>35</v>
      </c>
      <c r="J84" s="56">
        <v>0</v>
      </c>
      <c r="K84" s="56">
        <v>0</v>
      </c>
      <c r="L84" s="56">
        <v>35</v>
      </c>
      <c r="M84" s="56">
        <v>0</v>
      </c>
      <c r="N84" s="56">
        <v>0</v>
      </c>
      <c r="O84" s="56">
        <v>0</v>
      </c>
      <c r="P84" s="56">
        <v>0</v>
      </c>
      <c r="Q84" s="56"/>
      <c r="R84" s="61">
        <v>0</v>
      </c>
      <c r="S84" s="61">
        <v>15</v>
      </c>
      <c r="T84" s="36">
        <f t="shared" si="10"/>
        <v>0</v>
      </c>
      <c r="U84" s="37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6">
        <f t="shared" si="11"/>
        <v>0</v>
      </c>
      <c r="AD84" s="37">
        <f t="shared" si="12"/>
        <v>0</v>
      </c>
      <c r="AE84" s="36">
        <f t="shared" si="13"/>
        <v>0</v>
      </c>
      <c r="AF84" s="37"/>
      <c r="AG84" s="36">
        <f t="shared" si="15"/>
        <v>0</v>
      </c>
      <c r="AH84" s="37">
        <f t="shared" si="16"/>
        <v>0</v>
      </c>
      <c r="AI84" s="38">
        <f t="shared" si="17"/>
        <v>17.5</v>
      </c>
      <c r="AJ84" s="38">
        <v>17.5</v>
      </c>
      <c r="AK84" s="38">
        <v>0</v>
      </c>
      <c r="AL84" s="38">
        <v>0</v>
      </c>
      <c r="AM84" s="36">
        <f t="shared" si="18"/>
        <v>24.42</v>
      </c>
      <c r="AN84" s="37">
        <v>0</v>
      </c>
      <c r="AO84" s="38"/>
      <c r="AP84" s="38">
        <v>0</v>
      </c>
      <c r="AQ84" s="38">
        <v>22.67</v>
      </c>
      <c r="AR84" s="38">
        <v>1.75</v>
      </c>
      <c r="AS84" s="38">
        <f t="shared" si="19"/>
        <v>0</v>
      </c>
      <c r="AT84" s="38"/>
      <c r="AU84" s="36">
        <v>0</v>
      </c>
      <c r="AV84" s="43">
        <v>0</v>
      </c>
      <c r="AW84" s="44">
        <v>0</v>
      </c>
      <c r="AX84" s="44">
        <v>0</v>
      </c>
      <c r="AY84" s="44">
        <v>0</v>
      </c>
      <c r="AZ84" s="44">
        <v>0</v>
      </c>
      <c r="BA84" s="44">
        <v>0</v>
      </c>
      <c r="BB84" s="44">
        <v>0</v>
      </c>
      <c r="BC84" s="44">
        <v>0</v>
      </c>
      <c r="BD84" s="44">
        <v>0</v>
      </c>
      <c r="BE84" s="44">
        <v>0</v>
      </c>
      <c r="BF84" s="44">
        <v>0</v>
      </c>
      <c r="BG84" s="44">
        <v>0</v>
      </c>
      <c r="BH84" s="38">
        <v>0</v>
      </c>
      <c r="BI84" s="50">
        <v>41.92</v>
      </c>
    </row>
    <row r="85" spans="1:61" ht="60" customHeight="1">
      <c r="A85" s="55" t="s">
        <v>139</v>
      </c>
      <c r="B85" s="56">
        <v>44</v>
      </c>
      <c r="C85" s="56">
        <v>0</v>
      </c>
      <c r="D85" s="56">
        <v>44</v>
      </c>
      <c r="E85" s="56">
        <v>0</v>
      </c>
      <c r="F85" s="57">
        <v>0</v>
      </c>
      <c r="G85" s="57">
        <v>0</v>
      </c>
      <c r="H85" s="56">
        <v>62</v>
      </c>
      <c r="I85" s="56">
        <v>44</v>
      </c>
      <c r="J85" s="56">
        <v>0</v>
      </c>
      <c r="K85" s="56">
        <v>44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61">
        <v>0</v>
      </c>
      <c r="S85" s="61">
        <v>18</v>
      </c>
      <c r="T85" s="36">
        <f t="shared" si="10"/>
        <v>256.44</v>
      </c>
      <c r="U85" s="37">
        <v>140.23</v>
      </c>
      <c r="V85" s="38">
        <v>0</v>
      </c>
      <c r="W85" s="38">
        <v>0</v>
      </c>
      <c r="X85" s="38">
        <v>0</v>
      </c>
      <c r="Y85" s="38">
        <v>0</v>
      </c>
      <c r="Z85" s="38">
        <v>11.69</v>
      </c>
      <c r="AA85" s="38">
        <v>88.68</v>
      </c>
      <c r="AB85" s="38">
        <v>15.84</v>
      </c>
      <c r="AC85" s="36">
        <f t="shared" si="11"/>
        <v>86.96459999999999</v>
      </c>
      <c r="AD85" s="37">
        <f t="shared" si="12"/>
        <v>48.95</v>
      </c>
      <c r="AE85" s="36">
        <f t="shared" si="13"/>
        <v>19.580000000000002</v>
      </c>
      <c r="AF85" s="37">
        <f aca="true" t="shared" si="21" ref="AF85:AF90">SUM(3.5*(J85+K85+P85+Q85+R85+S85)*0.07)</f>
        <v>15.190000000000001</v>
      </c>
      <c r="AG85" s="36">
        <f t="shared" si="15"/>
        <v>0.44</v>
      </c>
      <c r="AH85" s="37">
        <f t="shared" si="16"/>
        <v>2.8045999999999998</v>
      </c>
      <c r="AI85" s="38">
        <f t="shared" si="17"/>
        <v>0</v>
      </c>
      <c r="AJ85" s="38">
        <v>0</v>
      </c>
      <c r="AK85" s="38">
        <v>0</v>
      </c>
      <c r="AL85" s="38">
        <v>0</v>
      </c>
      <c r="AM85" s="36">
        <f t="shared" si="18"/>
        <v>56.58</v>
      </c>
      <c r="AN85" s="37">
        <v>0</v>
      </c>
      <c r="AO85" s="38">
        <v>0</v>
      </c>
      <c r="AP85" s="38">
        <v>0</v>
      </c>
      <c r="AQ85" s="38">
        <v>27.21</v>
      </c>
      <c r="AR85" s="38">
        <v>0</v>
      </c>
      <c r="AS85" s="38">
        <f t="shared" si="19"/>
        <v>29.369999999999997</v>
      </c>
      <c r="AT85" s="38">
        <v>0</v>
      </c>
      <c r="AU85" s="36">
        <v>29.030349999999995</v>
      </c>
      <c r="AV85" s="43">
        <v>4.4</v>
      </c>
      <c r="AW85" s="44">
        <v>2.2</v>
      </c>
      <c r="AX85" s="44">
        <v>1.32</v>
      </c>
      <c r="AY85" s="44">
        <v>1.76</v>
      </c>
      <c r="AZ85" s="44">
        <v>1.76</v>
      </c>
      <c r="BA85" s="44">
        <v>1.76</v>
      </c>
      <c r="BB85" s="44">
        <v>2.2</v>
      </c>
      <c r="BC85" s="44">
        <v>2.2</v>
      </c>
      <c r="BD85" s="44">
        <v>4.4</v>
      </c>
      <c r="BE85" s="44">
        <v>2.8045999999999998</v>
      </c>
      <c r="BF85" s="44">
        <v>3.50575</v>
      </c>
      <c r="BG85" s="44">
        <v>0.72</v>
      </c>
      <c r="BH85" s="38"/>
      <c r="BI85" s="50">
        <v>429.01494999999994</v>
      </c>
    </row>
    <row r="86" spans="1:61" ht="60" customHeight="1">
      <c r="A86" s="55" t="s">
        <v>140</v>
      </c>
      <c r="B86" s="56">
        <v>12</v>
      </c>
      <c r="C86" s="56">
        <v>0</v>
      </c>
      <c r="D86" s="56">
        <v>12</v>
      </c>
      <c r="E86" s="56">
        <v>0</v>
      </c>
      <c r="F86" s="57">
        <v>0</v>
      </c>
      <c r="G86" s="57">
        <v>0</v>
      </c>
      <c r="H86" s="56">
        <v>13</v>
      </c>
      <c r="I86" s="56">
        <v>12</v>
      </c>
      <c r="J86" s="56">
        <v>0</v>
      </c>
      <c r="K86" s="56">
        <v>12</v>
      </c>
      <c r="L86" s="56">
        <v>0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61">
        <v>0</v>
      </c>
      <c r="S86" s="61">
        <v>1</v>
      </c>
      <c r="T86" s="36">
        <f t="shared" si="10"/>
        <v>65.99000000000001</v>
      </c>
      <c r="U86" s="37">
        <v>34.61</v>
      </c>
      <c r="V86" s="38">
        <v>0</v>
      </c>
      <c r="W86" s="38">
        <v>0</v>
      </c>
      <c r="X86" s="38">
        <v>0</v>
      </c>
      <c r="Y86" s="38">
        <v>0</v>
      </c>
      <c r="Z86" s="38">
        <v>2.88</v>
      </c>
      <c r="AA86" s="38">
        <v>24.18</v>
      </c>
      <c r="AB86" s="38">
        <v>4.32</v>
      </c>
      <c r="AC86" s="36">
        <f t="shared" si="11"/>
        <v>21.668000000000003</v>
      </c>
      <c r="AD86" s="37">
        <f t="shared" si="12"/>
        <v>12.622</v>
      </c>
      <c r="AE86" s="36">
        <f t="shared" si="13"/>
        <v>5.0488</v>
      </c>
      <c r="AF86" s="37">
        <f t="shared" si="21"/>
        <v>3.1850000000000005</v>
      </c>
      <c r="AG86" s="36">
        <f t="shared" si="15"/>
        <v>0.12</v>
      </c>
      <c r="AH86" s="37">
        <f t="shared" si="16"/>
        <v>0.6922</v>
      </c>
      <c r="AI86" s="38">
        <f t="shared" si="17"/>
        <v>0</v>
      </c>
      <c r="AJ86" s="38">
        <v>0</v>
      </c>
      <c r="AK86" s="38">
        <v>0</v>
      </c>
      <c r="AL86" s="38">
        <v>0</v>
      </c>
      <c r="AM86" s="36">
        <f t="shared" si="18"/>
        <v>9.3432</v>
      </c>
      <c r="AN86" s="37">
        <v>0</v>
      </c>
      <c r="AO86" s="38">
        <v>0</v>
      </c>
      <c r="AP86" s="38">
        <v>0</v>
      </c>
      <c r="AQ86" s="38">
        <v>1.77</v>
      </c>
      <c r="AR86" s="38">
        <v>0</v>
      </c>
      <c r="AS86" s="38">
        <f t="shared" si="19"/>
        <v>7.5732</v>
      </c>
      <c r="AT86" s="38">
        <v>0</v>
      </c>
      <c r="AU86" s="36">
        <v>7.597449999999999</v>
      </c>
      <c r="AV86" s="43">
        <v>1.2</v>
      </c>
      <c r="AW86" s="44">
        <v>0.6</v>
      </c>
      <c r="AX86" s="44">
        <v>0.36</v>
      </c>
      <c r="AY86" s="44">
        <v>0.48</v>
      </c>
      <c r="AZ86" s="44">
        <v>0.48</v>
      </c>
      <c r="BA86" s="44">
        <v>0.48</v>
      </c>
      <c r="BB86" s="44">
        <v>0.6</v>
      </c>
      <c r="BC86" s="44">
        <v>0.6</v>
      </c>
      <c r="BD86" s="44">
        <v>1.2</v>
      </c>
      <c r="BE86" s="44">
        <v>0.6922</v>
      </c>
      <c r="BF86" s="44">
        <v>0.8652500000000001</v>
      </c>
      <c r="BG86" s="44">
        <v>0.04</v>
      </c>
      <c r="BH86" s="38">
        <v>0</v>
      </c>
      <c r="BI86" s="50">
        <v>104.59865</v>
      </c>
    </row>
    <row r="87" spans="1:61" ht="60" customHeight="1">
      <c r="A87" s="55" t="s">
        <v>141</v>
      </c>
      <c r="B87" s="56">
        <v>13</v>
      </c>
      <c r="C87" s="56">
        <v>0</v>
      </c>
      <c r="D87" s="56">
        <v>13</v>
      </c>
      <c r="E87" s="56">
        <v>0</v>
      </c>
      <c r="F87" s="57">
        <v>0</v>
      </c>
      <c r="G87" s="57">
        <v>0</v>
      </c>
      <c r="H87" s="56">
        <v>19</v>
      </c>
      <c r="I87" s="56">
        <v>13</v>
      </c>
      <c r="J87" s="56">
        <v>0</v>
      </c>
      <c r="K87" s="56">
        <v>13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  <c r="Q87" s="56">
        <v>0</v>
      </c>
      <c r="R87" s="61">
        <v>0</v>
      </c>
      <c r="S87" s="61">
        <v>6</v>
      </c>
      <c r="T87" s="36">
        <f t="shared" si="10"/>
        <v>72.85</v>
      </c>
      <c r="U87" s="37">
        <v>38.74</v>
      </c>
      <c r="V87" s="38">
        <v>0</v>
      </c>
      <c r="W87" s="38">
        <v>0</v>
      </c>
      <c r="X87" s="38">
        <v>0</v>
      </c>
      <c r="Y87" s="38">
        <v>0</v>
      </c>
      <c r="Z87" s="38">
        <v>3.23</v>
      </c>
      <c r="AA87" s="38">
        <v>26.2</v>
      </c>
      <c r="AB87" s="38">
        <v>4.68</v>
      </c>
      <c r="AC87" s="36">
        <f t="shared" si="11"/>
        <v>25.0534</v>
      </c>
      <c r="AD87" s="37">
        <f t="shared" si="12"/>
        <v>13.924000000000001</v>
      </c>
      <c r="AE87" s="36">
        <f t="shared" si="13"/>
        <v>5.5696</v>
      </c>
      <c r="AF87" s="37">
        <f t="shared" si="21"/>
        <v>4.655</v>
      </c>
      <c r="AG87" s="36">
        <f t="shared" si="15"/>
        <v>0.13</v>
      </c>
      <c r="AH87" s="37">
        <f t="shared" si="16"/>
        <v>0.7748</v>
      </c>
      <c r="AI87" s="38">
        <f t="shared" si="17"/>
        <v>0</v>
      </c>
      <c r="AJ87" s="38">
        <v>0</v>
      </c>
      <c r="AK87" s="38">
        <v>0</v>
      </c>
      <c r="AL87" s="38">
        <v>0</v>
      </c>
      <c r="AM87" s="36">
        <f t="shared" si="18"/>
        <v>17.4244</v>
      </c>
      <c r="AN87" s="37">
        <v>0</v>
      </c>
      <c r="AO87" s="38">
        <v>0</v>
      </c>
      <c r="AP87" s="38">
        <v>0</v>
      </c>
      <c r="AQ87" s="38">
        <v>9.07</v>
      </c>
      <c r="AR87" s="38">
        <v>0</v>
      </c>
      <c r="AS87" s="38">
        <f t="shared" si="19"/>
        <v>8.3544</v>
      </c>
      <c r="AT87" s="38">
        <v>0</v>
      </c>
      <c r="AU87" s="36">
        <v>8.48</v>
      </c>
      <c r="AV87" s="43">
        <v>2</v>
      </c>
      <c r="AW87" s="44">
        <v>0.5</v>
      </c>
      <c r="AX87" s="44">
        <v>0.3</v>
      </c>
      <c r="AY87" s="44">
        <v>0.4</v>
      </c>
      <c r="AZ87" s="44">
        <v>0.4</v>
      </c>
      <c r="BA87" s="44">
        <v>0.4</v>
      </c>
      <c r="BB87" s="44">
        <v>0.5</v>
      </c>
      <c r="BC87" s="44">
        <v>0.5</v>
      </c>
      <c r="BD87" s="44">
        <v>1.5</v>
      </c>
      <c r="BE87" s="44">
        <v>0.7748</v>
      </c>
      <c r="BF87" s="44">
        <v>0.9685000000000001</v>
      </c>
      <c r="BG87" s="44">
        <v>0.24</v>
      </c>
      <c r="BH87" s="38">
        <v>0</v>
      </c>
      <c r="BI87" s="50">
        <v>123.8111</v>
      </c>
    </row>
    <row r="88" spans="1:61" ht="60" customHeight="1">
      <c r="A88" s="55" t="s">
        <v>142</v>
      </c>
      <c r="B88" s="56">
        <v>14</v>
      </c>
      <c r="C88" s="56">
        <v>0</v>
      </c>
      <c r="D88" s="56">
        <v>14</v>
      </c>
      <c r="E88" s="56">
        <v>0</v>
      </c>
      <c r="F88" s="57">
        <v>0</v>
      </c>
      <c r="G88" s="57">
        <v>0</v>
      </c>
      <c r="H88" s="56">
        <v>16</v>
      </c>
      <c r="I88" s="56">
        <v>14</v>
      </c>
      <c r="J88" s="56">
        <v>0</v>
      </c>
      <c r="K88" s="56">
        <v>14</v>
      </c>
      <c r="L88" s="56">
        <v>0</v>
      </c>
      <c r="M88" s="56">
        <v>0</v>
      </c>
      <c r="N88" s="56">
        <v>0</v>
      </c>
      <c r="O88" s="56">
        <v>0</v>
      </c>
      <c r="P88" s="56">
        <v>0</v>
      </c>
      <c r="Q88" s="56">
        <v>0</v>
      </c>
      <c r="R88" s="61">
        <v>0</v>
      </c>
      <c r="S88" s="61">
        <v>2</v>
      </c>
      <c r="T88" s="36">
        <f t="shared" si="10"/>
        <v>89.94000000000001</v>
      </c>
      <c r="U88" s="37">
        <v>52.32</v>
      </c>
      <c r="V88" s="38">
        <v>0</v>
      </c>
      <c r="W88" s="38">
        <v>0</v>
      </c>
      <c r="X88" s="38">
        <v>0</v>
      </c>
      <c r="Y88" s="38">
        <v>0</v>
      </c>
      <c r="Z88" s="38">
        <v>4.36</v>
      </c>
      <c r="AA88" s="38">
        <v>28.22</v>
      </c>
      <c r="AB88" s="38">
        <v>5.04</v>
      </c>
      <c r="AC88" s="36">
        <f t="shared" si="11"/>
        <v>29.0688</v>
      </c>
      <c r="AD88" s="37">
        <f t="shared" si="12"/>
        <v>17.116</v>
      </c>
      <c r="AE88" s="36">
        <f t="shared" si="13"/>
        <v>6.8464</v>
      </c>
      <c r="AF88" s="37">
        <f t="shared" si="21"/>
        <v>3.9200000000000004</v>
      </c>
      <c r="AG88" s="36">
        <f t="shared" si="15"/>
        <v>0.14</v>
      </c>
      <c r="AH88" s="37">
        <f t="shared" si="16"/>
        <v>1.0464</v>
      </c>
      <c r="AI88" s="38">
        <f t="shared" si="17"/>
        <v>0</v>
      </c>
      <c r="AJ88" s="38">
        <v>0</v>
      </c>
      <c r="AK88" s="38">
        <v>0</v>
      </c>
      <c r="AL88" s="38"/>
      <c r="AM88" s="36">
        <f t="shared" si="18"/>
        <v>13.289599999999998</v>
      </c>
      <c r="AN88" s="37">
        <v>0</v>
      </c>
      <c r="AO88" s="38">
        <v>0</v>
      </c>
      <c r="AP88" s="38">
        <v>0</v>
      </c>
      <c r="AQ88" s="38">
        <v>3.02</v>
      </c>
      <c r="AR88" s="38">
        <v>0</v>
      </c>
      <c r="AS88" s="38">
        <f t="shared" si="19"/>
        <v>10.269599999999999</v>
      </c>
      <c r="AT88" s="38"/>
      <c r="AU88" s="36">
        <v>9.4344</v>
      </c>
      <c r="AV88" s="43">
        <v>1.4</v>
      </c>
      <c r="AW88" s="44">
        <v>0.7</v>
      </c>
      <c r="AX88" s="44">
        <v>0.42</v>
      </c>
      <c r="AY88" s="44">
        <v>0.56</v>
      </c>
      <c r="AZ88" s="44">
        <v>0.56</v>
      </c>
      <c r="BA88" s="44">
        <v>0.56</v>
      </c>
      <c r="BB88" s="44">
        <v>0.7</v>
      </c>
      <c r="BC88" s="44">
        <v>0.7</v>
      </c>
      <c r="BD88" s="44">
        <v>1.4</v>
      </c>
      <c r="BE88" s="44">
        <v>1.0464</v>
      </c>
      <c r="BF88" s="44">
        <v>1.308</v>
      </c>
      <c r="BG88" s="44">
        <v>0.08</v>
      </c>
      <c r="BH88" s="38">
        <v>0</v>
      </c>
      <c r="BI88" s="50">
        <v>141.73280000000003</v>
      </c>
    </row>
    <row r="89" spans="1:61" ht="60" customHeight="1">
      <c r="A89" s="55" t="s">
        <v>143</v>
      </c>
      <c r="B89" s="56">
        <v>59</v>
      </c>
      <c r="C89" s="56">
        <v>0</v>
      </c>
      <c r="D89" s="56">
        <v>13</v>
      </c>
      <c r="E89" s="56">
        <v>46</v>
      </c>
      <c r="F89" s="57">
        <v>0</v>
      </c>
      <c r="G89" s="57">
        <v>0</v>
      </c>
      <c r="H89" s="56">
        <v>67</v>
      </c>
      <c r="I89" s="56">
        <v>59</v>
      </c>
      <c r="J89" s="56">
        <v>0</v>
      </c>
      <c r="K89" s="56">
        <v>13</v>
      </c>
      <c r="L89" s="56">
        <v>46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61">
        <v>0</v>
      </c>
      <c r="S89" s="61">
        <v>8</v>
      </c>
      <c r="T89" s="36">
        <f t="shared" si="10"/>
        <v>75.67000000000002</v>
      </c>
      <c r="U89" s="37">
        <v>41.34</v>
      </c>
      <c r="V89" s="38">
        <v>0</v>
      </c>
      <c r="W89" s="38">
        <v>0</v>
      </c>
      <c r="X89" s="38">
        <v>0</v>
      </c>
      <c r="Y89" s="38">
        <v>0</v>
      </c>
      <c r="Z89" s="38">
        <v>3.45</v>
      </c>
      <c r="AA89" s="38">
        <v>26.2</v>
      </c>
      <c r="AB89" s="38">
        <v>4.68</v>
      </c>
      <c r="AC89" s="36">
        <f t="shared" si="11"/>
        <v>26.3234</v>
      </c>
      <c r="AD89" s="37">
        <f t="shared" si="12"/>
        <v>14.444</v>
      </c>
      <c r="AE89" s="36">
        <f t="shared" si="13"/>
        <v>5.7776</v>
      </c>
      <c r="AF89" s="37">
        <f t="shared" si="21"/>
        <v>5.1450000000000005</v>
      </c>
      <c r="AG89" s="36">
        <f t="shared" si="15"/>
        <v>0.13</v>
      </c>
      <c r="AH89" s="37">
        <f t="shared" si="16"/>
        <v>0.8268000000000001</v>
      </c>
      <c r="AI89" s="38">
        <f t="shared" si="17"/>
        <v>23</v>
      </c>
      <c r="AJ89" s="38">
        <v>23</v>
      </c>
      <c r="AK89" s="38">
        <v>0</v>
      </c>
      <c r="AL89" s="38">
        <v>0</v>
      </c>
      <c r="AM89" s="36">
        <f t="shared" si="18"/>
        <v>20.766399999999997</v>
      </c>
      <c r="AN89" s="37">
        <v>0</v>
      </c>
      <c r="AO89" s="38">
        <v>0</v>
      </c>
      <c r="AP89" s="38">
        <v>0</v>
      </c>
      <c r="AQ89" s="38">
        <v>12.1</v>
      </c>
      <c r="AR89" s="38">
        <v>0</v>
      </c>
      <c r="AS89" s="38">
        <f t="shared" si="19"/>
        <v>8.6664</v>
      </c>
      <c r="AT89" s="38"/>
      <c r="AU89" s="36">
        <v>8.68</v>
      </c>
      <c r="AV89" s="43">
        <v>1.3</v>
      </c>
      <c r="AW89" s="44">
        <v>0.65</v>
      </c>
      <c r="AX89" s="44">
        <v>0.39</v>
      </c>
      <c r="AY89" s="44">
        <v>0.52</v>
      </c>
      <c r="AZ89" s="44">
        <v>0.52</v>
      </c>
      <c r="BA89" s="44">
        <v>0.52</v>
      </c>
      <c r="BB89" s="44">
        <v>0.65</v>
      </c>
      <c r="BC89" s="44">
        <v>0.65</v>
      </c>
      <c r="BD89" s="44">
        <v>1.3</v>
      </c>
      <c r="BE89" s="44">
        <v>0.8268000000000001</v>
      </c>
      <c r="BF89" s="44">
        <v>1.0335</v>
      </c>
      <c r="BG89" s="44">
        <v>0.32</v>
      </c>
      <c r="BH89" s="38">
        <v>0</v>
      </c>
      <c r="BI89" s="50">
        <v>154.44010000000003</v>
      </c>
    </row>
    <row r="90" spans="1:61" ht="60" customHeight="1">
      <c r="A90" s="55" t="s">
        <v>144</v>
      </c>
      <c r="B90" s="56">
        <v>28</v>
      </c>
      <c r="C90" s="56">
        <v>8</v>
      </c>
      <c r="D90" s="56">
        <v>20</v>
      </c>
      <c r="E90" s="56">
        <v>0</v>
      </c>
      <c r="F90" s="57">
        <v>0</v>
      </c>
      <c r="G90" s="57">
        <v>0</v>
      </c>
      <c r="H90" s="56">
        <v>35</v>
      </c>
      <c r="I90" s="56">
        <v>28</v>
      </c>
      <c r="J90" s="56">
        <v>8</v>
      </c>
      <c r="K90" s="56">
        <v>20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61">
        <v>3</v>
      </c>
      <c r="S90" s="61">
        <v>4</v>
      </c>
      <c r="T90" s="36">
        <f t="shared" si="10"/>
        <v>142.6</v>
      </c>
      <c r="U90" s="37">
        <v>86.58</v>
      </c>
      <c r="V90" s="38">
        <v>16.73</v>
      </c>
      <c r="W90" s="38">
        <v>2.88</v>
      </c>
      <c r="X90" s="38"/>
      <c r="Y90" s="38"/>
      <c r="Z90" s="38">
        <v>7.21</v>
      </c>
      <c r="AA90" s="38">
        <v>25.6</v>
      </c>
      <c r="AB90" s="38">
        <v>3.6</v>
      </c>
      <c r="AC90" s="36">
        <f t="shared" si="11"/>
        <v>48.4958</v>
      </c>
      <c r="AD90" s="37">
        <f t="shared" si="12"/>
        <v>27.078</v>
      </c>
      <c r="AE90" s="36">
        <f t="shared" si="13"/>
        <v>10.831199999999999</v>
      </c>
      <c r="AF90" s="37">
        <f t="shared" si="21"/>
        <v>8.575000000000001</v>
      </c>
      <c r="AG90" s="36">
        <f t="shared" si="15"/>
        <v>0.28</v>
      </c>
      <c r="AH90" s="37">
        <f t="shared" si="16"/>
        <v>1.7316</v>
      </c>
      <c r="AI90" s="38">
        <f t="shared" si="17"/>
        <v>0</v>
      </c>
      <c r="AJ90" s="38">
        <v>0</v>
      </c>
      <c r="AK90" s="38">
        <v>0</v>
      </c>
      <c r="AL90" s="38">
        <v>0</v>
      </c>
      <c r="AM90" s="36">
        <f t="shared" si="18"/>
        <v>24.996799999999997</v>
      </c>
      <c r="AN90" s="37">
        <v>0</v>
      </c>
      <c r="AO90" s="38">
        <v>0</v>
      </c>
      <c r="AP90" s="38">
        <v>4.91</v>
      </c>
      <c r="AQ90" s="38">
        <v>3.84</v>
      </c>
      <c r="AR90" s="38">
        <v>0</v>
      </c>
      <c r="AS90" s="38">
        <f t="shared" si="19"/>
        <v>16.246799999999997</v>
      </c>
      <c r="AT90" s="38">
        <v>0</v>
      </c>
      <c r="AU90" s="36">
        <v>18.1761</v>
      </c>
      <c r="AV90" s="43">
        <v>2.8</v>
      </c>
      <c r="AW90" s="44">
        <v>1.4</v>
      </c>
      <c r="AX90" s="44">
        <v>0.84</v>
      </c>
      <c r="AY90" s="44">
        <v>1.12</v>
      </c>
      <c r="AZ90" s="44">
        <v>1.12</v>
      </c>
      <c r="BA90" s="44">
        <v>1.12</v>
      </c>
      <c r="BB90" s="44">
        <v>1.4</v>
      </c>
      <c r="BC90" s="44">
        <v>1.4</v>
      </c>
      <c r="BD90" s="44">
        <v>2.8</v>
      </c>
      <c r="BE90" s="44">
        <v>1.7315999999999998</v>
      </c>
      <c r="BF90" s="44">
        <v>2.1645</v>
      </c>
      <c r="BG90" s="44">
        <v>0.28</v>
      </c>
      <c r="BH90" s="38">
        <v>0</v>
      </c>
      <c r="BI90" s="50">
        <v>234.2687</v>
      </c>
    </row>
    <row r="91" spans="1:61" ht="60" customHeight="1">
      <c r="A91" s="25" t="s">
        <v>145</v>
      </c>
      <c r="B91" s="23">
        <v>16</v>
      </c>
      <c r="C91" s="24">
        <v>12</v>
      </c>
      <c r="D91" s="24">
        <v>3</v>
      </c>
      <c r="E91" s="24">
        <v>1</v>
      </c>
      <c r="F91" s="24">
        <v>0</v>
      </c>
      <c r="G91" s="24">
        <v>0</v>
      </c>
      <c r="H91" s="24">
        <v>15</v>
      </c>
      <c r="I91" s="24">
        <v>14</v>
      </c>
      <c r="J91" s="24">
        <v>13</v>
      </c>
      <c r="K91" s="24">
        <v>1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34">
        <v>1</v>
      </c>
      <c r="S91" s="35">
        <v>0</v>
      </c>
      <c r="T91" s="36">
        <f t="shared" si="10"/>
        <v>84.39</v>
      </c>
      <c r="U91" s="37">
        <v>44.56</v>
      </c>
      <c r="V91" s="38">
        <v>25.76</v>
      </c>
      <c r="W91" s="38">
        <v>4.68</v>
      </c>
      <c r="X91" s="38">
        <v>4.22</v>
      </c>
      <c r="Y91" s="38">
        <v>0</v>
      </c>
      <c r="Z91" s="38">
        <v>3.71</v>
      </c>
      <c r="AA91" s="38">
        <v>1.28</v>
      </c>
      <c r="AB91" s="38">
        <v>0.18</v>
      </c>
      <c r="AC91" s="36">
        <f t="shared" si="11"/>
        <v>26.1</v>
      </c>
      <c r="AD91" s="37">
        <v>15.28</v>
      </c>
      <c r="AE91" s="36">
        <v>6.11</v>
      </c>
      <c r="AF91" s="37">
        <v>3.68</v>
      </c>
      <c r="AG91" s="36">
        <v>0.14</v>
      </c>
      <c r="AH91" s="37">
        <v>0.89</v>
      </c>
      <c r="AI91" s="38">
        <v>0</v>
      </c>
      <c r="AJ91" s="38">
        <v>0</v>
      </c>
      <c r="AK91" s="38">
        <v>0</v>
      </c>
      <c r="AL91" s="38">
        <v>0</v>
      </c>
      <c r="AM91" s="36">
        <v>10.81</v>
      </c>
      <c r="AN91" s="37">
        <v>0</v>
      </c>
      <c r="AO91" s="38">
        <v>0</v>
      </c>
      <c r="AP91" s="38">
        <v>1.64</v>
      </c>
      <c r="AQ91" s="38">
        <v>0</v>
      </c>
      <c r="AR91" s="38">
        <v>0</v>
      </c>
      <c r="AS91" s="38">
        <v>9.17</v>
      </c>
      <c r="AT91" s="38">
        <v>0</v>
      </c>
      <c r="AU91" s="36">
        <v>10.8</v>
      </c>
      <c r="AV91" s="43">
        <v>1.4</v>
      </c>
      <c r="AW91" s="44">
        <v>0.7</v>
      </c>
      <c r="AX91" s="44">
        <v>0.42</v>
      </c>
      <c r="AY91" s="44">
        <v>0.56</v>
      </c>
      <c r="AZ91" s="44">
        <v>0.56</v>
      </c>
      <c r="BA91" s="44">
        <v>0.56</v>
      </c>
      <c r="BB91" s="44">
        <v>0.7</v>
      </c>
      <c r="BC91" s="44">
        <v>0.7</v>
      </c>
      <c r="BD91" s="44">
        <v>1.4</v>
      </c>
      <c r="BE91" s="44">
        <v>0.89</v>
      </c>
      <c r="BF91" s="44">
        <v>1.11</v>
      </c>
      <c r="BG91" s="44">
        <v>0.04</v>
      </c>
      <c r="BH91" s="38">
        <v>0.36</v>
      </c>
      <c r="BI91" s="50">
        <v>132.1</v>
      </c>
    </row>
    <row r="92" spans="1:61" ht="60" customHeight="1">
      <c r="A92" s="25" t="s">
        <v>146</v>
      </c>
      <c r="B92" s="23">
        <v>40</v>
      </c>
      <c r="C92" s="24">
        <v>22</v>
      </c>
      <c r="D92" s="24">
        <v>17</v>
      </c>
      <c r="E92" s="24">
        <v>0</v>
      </c>
      <c r="F92" s="24">
        <v>0</v>
      </c>
      <c r="G92" s="24">
        <v>1</v>
      </c>
      <c r="H92" s="24">
        <v>87</v>
      </c>
      <c r="I92" s="24">
        <v>40</v>
      </c>
      <c r="J92" s="24">
        <v>22</v>
      </c>
      <c r="K92" s="24">
        <v>17</v>
      </c>
      <c r="L92" s="24">
        <v>0</v>
      </c>
      <c r="M92" s="24">
        <v>0</v>
      </c>
      <c r="N92" s="24">
        <v>1</v>
      </c>
      <c r="O92" s="24">
        <v>0</v>
      </c>
      <c r="P92" s="24">
        <v>2</v>
      </c>
      <c r="Q92" s="24">
        <v>0</v>
      </c>
      <c r="R92" s="34">
        <v>38</v>
      </c>
      <c r="S92" s="35">
        <v>7</v>
      </c>
      <c r="T92" s="36">
        <f t="shared" si="10"/>
        <v>228.46999999999997</v>
      </c>
      <c r="U92" s="37">
        <v>138.66</v>
      </c>
      <c r="V92" s="38">
        <v>45.51</v>
      </c>
      <c r="W92" s="38">
        <v>7.92</v>
      </c>
      <c r="X92" s="38">
        <v>0</v>
      </c>
      <c r="Y92" s="38">
        <v>0</v>
      </c>
      <c r="Z92" s="38">
        <v>11.56</v>
      </c>
      <c r="AA92" s="38">
        <v>21.76</v>
      </c>
      <c r="AB92" s="38">
        <v>3.06</v>
      </c>
      <c r="AC92" s="36">
        <f t="shared" si="11"/>
        <v>84.96000000000001</v>
      </c>
      <c r="AD92" s="37">
        <v>43.38</v>
      </c>
      <c r="AE92" s="36">
        <v>17.35</v>
      </c>
      <c r="AF92" s="37">
        <v>21.07</v>
      </c>
      <c r="AG92" s="36">
        <v>0.39</v>
      </c>
      <c r="AH92" s="37">
        <v>2.77</v>
      </c>
      <c r="AI92" s="38">
        <v>17.8</v>
      </c>
      <c r="AJ92" s="38">
        <v>17.8</v>
      </c>
      <c r="AK92" s="38">
        <v>0</v>
      </c>
      <c r="AL92" s="38">
        <v>0</v>
      </c>
      <c r="AM92" s="36">
        <v>101.59</v>
      </c>
      <c r="AN92" s="37">
        <v>3.67</v>
      </c>
      <c r="AO92" s="38">
        <v>0</v>
      </c>
      <c r="AP92" s="38">
        <v>57.57</v>
      </c>
      <c r="AQ92" s="38">
        <v>6.72</v>
      </c>
      <c r="AR92" s="38">
        <v>7.6</v>
      </c>
      <c r="AS92" s="38">
        <v>26.03</v>
      </c>
      <c r="AT92" s="38">
        <v>0</v>
      </c>
      <c r="AU92" s="36">
        <v>27.61</v>
      </c>
      <c r="AV92" s="43">
        <v>3.9</v>
      </c>
      <c r="AW92" s="44">
        <v>1.95</v>
      </c>
      <c r="AX92" s="44">
        <v>1.17</v>
      </c>
      <c r="AY92" s="44">
        <v>1.56</v>
      </c>
      <c r="AZ92" s="44">
        <v>1.56</v>
      </c>
      <c r="BA92" s="44">
        <v>1.56</v>
      </c>
      <c r="BB92" s="44">
        <v>1.95</v>
      </c>
      <c r="BC92" s="44">
        <v>1.95</v>
      </c>
      <c r="BD92" s="44">
        <v>3.9</v>
      </c>
      <c r="BE92" s="44">
        <v>1.65</v>
      </c>
      <c r="BF92" s="44">
        <v>3.47</v>
      </c>
      <c r="BG92" s="44">
        <v>1.88</v>
      </c>
      <c r="BH92" s="38">
        <v>1.11</v>
      </c>
      <c r="BI92" s="50">
        <v>460.43</v>
      </c>
    </row>
    <row r="93" spans="1:61" ht="60" customHeight="1">
      <c r="A93" s="25" t="s">
        <v>147</v>
      </c>
      <c r="B93" s="23">
        <v>12</v>
      </c>
      <c r="C93" s="24">
        <v>0</v>
      </c>
      <c r="D93" s="24">
        <v>12</v>
      </c>
      <c r="E93" s="24">
        <v>0</v>
      </c>
      <c r="F93" s="24">
        <v>0</v>
      </c>
      <c r="G93" s="24">
        <v>0</v>
      </c>
      <c r="H93" s="24">
        <v>24</v>
      </c>
      <c r="I93" s="24">
        <v>12</v>
      </c>
      <c r="J93" s="24">
        <v>11</v>
      </c>
      <c r="K93" s="24">
        <v>1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34">
        <v>12</v>
      </c>
      <c r="S93" s="35">
        <v>0</v>
      </c>
      <c r="T93" s="36">
        <f t="shared" si="10"/>
        <v>78.76</v>
      </c>
      <c r="U93" s="37">
        <v>47.07</v>
      </c>
      <c r="V93" s="38">
        <v>22.27</v>
      </c>
      <c r="W93" s="38">
        <v>3.96</v>
      </c>
      <c r="X93" s="38">
        <v>0</v>
      </c>
      <c r="Y93" s="38">
        <v>0.26</v>
      </c>
      <c r="Z93" s="38">
        <v>3.92</v>
      </c>
      <c r="AA93" s="38">
        <v>1.28</v>
      </c>
      <c r="AB93" s="38">
        <v>0</v>
      </c>
      <c r="AC93" s="36">
        <f t="shared" si="11"/>
        <v>27.87</v>
      </c>
      <c r="AD93" s="37">
        <v>14.95</v>
      </c>
      <c r="AE93" s="36">
        <v>5.98</v>
      </c>
      <c r="AF93" s="37">
        <v>5.88</v>
      </c>
      <c r="AG93" s="36">
        <v>0.12</v>
      </c>
      <c r="AH93" s="37">
        <v>0.94</v>
      </c>
      <c r="AI93" s="38">
        <v>0</v>
      </c>
      <c r="AJ93" s="38">
        <v>0</v>
      </c>
      <c r="AK93" s="38">
        <v>0</v>
      </c>
      <c r="AL93" s="38">
        <v>0</v>
      </c>
      <c r="AM93" s="36">
        <v>27.45</v>
      </c>
      <c r="AN93" s="37">
        <v>0</v>
      </c>
      <c r="AO93" s="38">
        <v>0</v>
      </c>
      <c r="AP93" s="38">
        <v>18.48</v>
      </c>
      <c r="AQ93" s="38">
        <v>0</v>
      </c>
      <c r="AR93" s="38">
        <v>0</v>
      </c>
      <c r="AS93" s="38">
        <v>8.97</v>
      </c>
      <c r="AT93" s="38">
        <v>0</v>
      </c>
      <c r="AU93" s="36">
        <v>8.58</v>
      </c>
      <c r="AV93" s="43">
        <v>1</v>
      </c>
      <c r="AW93" s="44">
        <v>0.5</v>
      </c>
      <c r="AX93" s="44">
        <v>0.5</v>
      </c>
      <c r="AY93" s="44">
        <v>1</v>
      </c>
      <c r="AZ93" s="44">
        <v>0.2</v>
      </c>
      <c r="BA93" s="44">
        <v>0.5</v>
      </c>
      <c r="BB93" s="44">
        <v>0.2</v>
      </c>
      <c r="BC93" s="44">
        <v>0</v>
      </c>
      <c r="BD93" s="44">
        <v>2</v>
      </c>
      <c r="BE93" s="44">
        <v>0.93</v>
      </c>
      <c r="BF93" s="44">
        <v>1.17</v>
      </c>
      <c r="BG93" s="44">
        <v>0.48</v>
      </c>
      <c r="BH93" s="38">
        <v>0.1</v>
      </c>
      <c r="BI93" s="50">
        <v>142.66</v>
      </c>
    </row>
    <row r="94" spans="1:61" ht="60" customHeight="1">
      <c r="A94" s="25" t="s">
        <v>148</v>
      </c>
      <c r="B94" s="23">
        <v>20</v>
      </c>
      <c r="C94" s="24">
        <v>14</v>
      </c>
      <c r="D94" s="24">
        <v>3</v>
      </c>
      <c r="E94" s="24">
        <v>0</v>
      </c>
      <c r="F94" s="24">
        <v>0</v>
      </c>
      <c r="G94" s="24">
        <v>3</v>
      </c>
      <c r="H94" s="24">
        <v>20</v>
      </c>
      <c r="I94" s="24">
        <v>19</v>
      </c>
      <c r="J94" s="24">
        <v>14</v>
      </c>
      <c r="K94" s="24">
        <v>3</v>
      </c>
      <c r="L94" s="24">
        <v>0</v>
      </c>
      <c r="M94" s="24">
        <v>0</v>
      </c>
      <c r="N94" s="24">
        <v>2</v>
      </c>
      <c r="O94" s="24">
        <v>0</v>
      </c>
      <c r="P94" s="24">
        <v>0</v>
      </c>
      <c r="Q94" s="24">
        <v>0</v>
      </c>
      <c r="R94" s="34">
        <v>1</v>
      </c>
      <c r="S94" s="35">
        <v>0</v>
      </c>
      <c r="T94" s="36">
        <f t="shared" si="10"/>
        <v>94.26</v>
      </c>
      <c r="U94" s="37">
        <v>52.18</v>
      </c>
      <c r="V94" s="38">
        <v>27.89</v>
      </c>
      <c r="W94" s="38">
        <v>5.04</v>
      </c>
      <c r="X94" s="38">
        <v>0.41</v>
      </c>
      <c r="Y94" s="38">
        <v>0</v>
      </c>
      <c r="Z94" s="38">
        <v>4.36</v>
      </c>
      <c r="AA94" s="38">
        <v>3.84</v>
      </c>
      <c r="AB94" s="38">
        <v>0.54</v>
      </c>
      <c r="AC94" s="36">
        <f t="shared" si="11"/>
        <v>30.790000000000003</v>
      </c>
      <c r="AD94" s="37">
        <v>17.98</v>
      </c>
      <c r="AE94" s="36">
        <v>7.19</v>
      </c>
      <c r="AF94" s="37">
        <v>4.41</v>
      </c>
      <c r="AG94" s="36">
        <v>0.17</v>
      </c>
      <c r="AH94" s="37">
        <v>1.04</v>
      </c>
      <c r="AI94" s="38">
        <v>0</v>
      </c>
      <c r="AJ94" s="38">
        <v>0</v>
      </c>
      <c r="AK94" s="38">
        <v>0</v>
      </c>
      <c r="AL94" s="38">
        <v>0</v>
      </c>
      <c r="AM94" s="36">
        <v>12.26</v>
      </c>
      <c r="AN94" s="37">
        <v>0</v>
      </c>
      <c r="AO94" s="38">
        <v>0</v>
      </c>
      <c r="AP94" s="38">
        <v>1.47</v>
      </c>
      <c r="AQ94" s="38">
        <v>0</v>
      </c>
      <c r="AR94" s="38">
        <v>0</v>
      </c>
      <c r="AS94" s="38">
        <v>10.79</v>
      </c>
      <c r="AT94" s="38">
        <v>0</v>
      </c>
      <c r="AU94" s="36">
        <v>11.36</v>
      </c>
      <c r="AV94" s="43">
        <v>1.7</v>
      </c>
      <c r="AW94" s="44">
        <v>0.85</v>
      </c>
      <c r="AX94" s="44">
        <v>0.51</v>
      </c>
      <c r="AY94" s="44">
        <v>0.68</v>
      </c>
      <c r="AZ94" s="44">
        <v>0.68</v>
      </c>
      <c r="BA94" s="44">
        <v>0.85</v>
      </c>
      <c r="BB94" s="44">
        <v>0.85</v>
      </c>
      <c r="BC94" s="44">
        <v>0.85</v>
      </c>
      <c r="BD94" s="44">
        <v>1.74</v>
      </c>
      <c r="BE94" s="44">
        <v>1.35</v>
      </c>
      <c r="BF94" s="44">
        <v>1.3</v>
      </c>
      <c r="BG94" s="44">
        <v>0</v>
      </c>
      <c r="BH94" s="38">
        <v>0</v>
      </c>
      <c r="BI94" s="50">
        <v>148.67</v>
      </c>
    </row>
    <row r="95" spans="1:61" ht="60" customHeight="1">
      <c r="A95" s="25" t="s">
        <v>149</v>
      </c>
      <c r="B95" s="23">
        <v>12</v>
      </c>
      <c r="C95" s="24">
        <v>0</v>
      </c>
      <c r="D95" s="24">
        <v>12</v>
      </c>
      <c r="E95" s="24">
        <v>0</v>
      </c>
      <c r="F95" s="24">
        <v>0</v>
      </c>
      <c r="G95" s="24">
        <v>0</v>
      </c>
      <c r="H95" s="24">
        <v>6</v>
      </c>
      <c r="I95" s="24">
        <v>6</v>
      </c>
      <c r="J95" s="24">
        <v>6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34">
        <v>0</v>
      </c>
      <c r="S95" s="35">
        <v>0</v>
      </c>
      <c r="T95" s="36">
        <f t="shared" si="10"/>
        <v>35.28</v>
      </c>
      <c r="U95" s="37">
        <v>20.67</v>
      </c>
      <c r="V95" s="38">
        <v>11.63</v>
      </c>
      <c r="W95" s="38">
        <v>0.36</v>
      </c>
      <c r="X95" s="38">
        <v>0</v>
      </c>
      <c r="Y95" s="38"/>
      <c r="Z95" s="38">
        <v>1.72</v>
      </c>
      <c r="AA95" s="38">
        <v>0</v>
      </c>
      <c r="AB95" s="38">
        <v>0.9</v>
      </c>
      <c r="AC95" s="36">
        <f t="shared" si="11"/>
        <v>12.170000000000002</v>
      </c>
      <c r="AD95" s="37">
        <v>7.27</v>
      </c>
      <c r="AE95" s="36">
        <v>2.96</v>
      </c>
      <c r="AF95" s="37">
        <v>1.47</v>
      </c>
      <c r="AG95" s="36">
        <v>0.06</v>
      </c>
      <c r="AH95" s="37">
        <v>0.41</v>
      </c>
      <c r="AI95" s="38">
        <v>0</v>
      </c>
      <c r="AJ95" s="38">
        <v>0</v>
      </c>
      <c r="AK95" s="38">
        <v>0</v>
      </c>
      <c r="AL95" s="38">
        <v>0</v>
      </c>
      <c r="AM95" s="36">
        <v>4.36</v>
      </c>
      <c r="AN95" s="37">
        <v>0</v>
      </c>
      <c r="AO95" s="38">
        <v>0</v>
      </c>
      <c r="AP95" s="38">
        <v>0</v>
      </c>
      <c r="AQ95" s="38">
        <v>0</v>
      </c>
      <c r="AR95" s="38">
        <v>0</v>
      </c>
      <c r="AS95" s="38">
        <v>4.36</v>
      </c>
      <c r="AT95" s="38">
        <v>0</v>
      </c>
      <c r="AU95" s="36">
        <v>3.77</v>
      </c>
      <c r="AV95" s="43">
        <v>0.6</v>
      </c>
      <c r="AW95" s="44">
        <v>0.3</v>
      </c>
      <c r="AX95" s="44">
        <v>0.18</v>
      </c>
      <c r="AY95" s="44">
        <v>0.24</v>
      </c>
      <c r="AZ95" s="44">
        <v>0.24</v>
      </c>
      <c r="BA95" s="44">
        <v>0.24</v>
      </c>
      <c r="BB95" s="44">
        <v>0.3</v>
      </c>
      <c r="BC95" s="44">
        <v>0.3</v>
      </c>
      <c r="BD95" s="44">
        <v>0.6</v>
      </c>
      <c r="BE95" s="44">
        <v>0.25</v>
      </c>
      <c r="BF95" s="44">
        <v>0.52</v>
      </c>
      <c r="BG95" s="44"/>
      <c r="BH95" s="38"/>
      <c r="BI95" s="50">
        <v>55.58</v>
      </c>
    </row>
    <row r="96" spans="1:61" ht="33" customHeight="1">
      <c r="A96" s="55" t="s">
        <v>150</v>
      </c>
      <c r="B96" s="56"/>
      <c r="C96" s="56"/>
      <c r="D96" s="56"/>
      <c r="E96" s="56"/>
      <c r="F96" s="58"/>
      <c r="G96" s="58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62"/>
      <c r="S96" s="62"/>
      <c r="T96" s="36">
        <f t="shared" si="10"/>
        <v>0</v>
      </c>
      <c r="U96" s="63"/>
      <c r="V96" s="63"/>
      <c r="W96" s="63"/>
      <c r="X96" s="63"/>
      <c r="Y96" s="63"/>
      <c r="Z96" s="63"/>
      <c r="AA96" s="63"/>
      <c r="AB96" s="63"/>
      <c r="AC96" s="36">
        <f t="shared" si="11"/>
        <v>0</v>
      </c>
      <c r="AD96" s="63"/>
      <c r="AE96" s="65"/>
      <c r="AF96" s="63"/>
      <c r="AG96" s="63"/>
      <c r="AH96" s="63"/>
      <c r="AI96" s="63"/>
      <c r="AJ96" s="63"/>
      <c r="AK96" s="63"/>
      <c r="AL96" s="63"/>
      <c r="AM96" s="67">
        <v>280</v>
      </c>
      <c r="AN96" s="67"/>
      <c r="AO96" s="67"/>
      <c r="AP96" s="67"/>
      <c r="AQ96" s="67"/>
      <c r="AR96" s="67"/>
      <c r="AS96" s="67"/>
      <c r="AT96" s="64">
        <v>280</v>
      </c>
      <c r="AU96" s="66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7">
        <v>280</v>
      </c>
    </row>
    <row r="97" spans="1:61" ht="22.5" customHeight="1">
      <c r="A97" s="55" t="s">
        <v>151</v>
      </c>
      <c r="B97" s="56"/>
      <c r="C97" s="56"/>
      <c r="D97" s="56"/>
      <c r="E97" s="56"/>
      <c r="F97" s="58"/>
      <c r="G97" s="58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62"/>
      <c r="S97" s="62"/>
      <c r="T97" s="36">
        <f t="shared" si="10"/>
        <v>0</v>
      </c>
      <c r="U97" s="63"/>
      <c r="V97" s="63"/>
      <c r="W97" s="63"/>
      <c r="X97" s="63"/>
      <c r="Y97" s="63"/>
      <c r="Z97" s="63"/>
      <c r="AA97" s="63"/>
      <c r="AB97" s="63"/>
      <c r="AC97" s="36">
        <f t="shared" si="11"/>
        <v>0</v>
      </c>
      <c r="AD97" s="63"/>
      <c r="AE97" s="65"/>
      <c r="AF97" s="63"/>
      <c r="AG97" s="63"/>
      <c r="AH97" s="63"/>
      <c r="AI97" s="64">
        <v>3300</v>
      </c>
      <c r="AJ97" s="64"/>
      <c r="AK97" s="64"/>
      <c r="AL97" s="63">
        <v>3300</v>
      </c>
      <c r="AM97" s="67"/>
      <c r="AN97" s="67"/>
      <c r="AO97" s="67"/>
      <c r="AP97" s="67"/>
      <c r="AQ97" s="67"/>
      <c r="AR97" s="67"/>
      <c r="AS97" s="67"/>
      <c r="AT97" s="63"/>
      <c r="AU97" s="65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>
        <v>3300</v>
      </c>
    </row>
    <row r="98" spans="1:61" ht="22.5" customHeight="1">
      <c r="A98" s="55" t="s">
        <v>152</v>
      </c>
      <c r="B98" s="56"/>
      <c r="C98" s="56"/>
      <c r="D98" s="56"/>
      <c r="E98" s="56"/>
      <c r="F98" s="58"/>
      <c r="G98" s="58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62"/>
      <c r="S98" s="62"/>
      <c r="T98" s="36">
        <f t="shared" si="10"/>
        <v>0</v>
      </c>
      <c r="U98" s="63"/>
      <c r="V98" s="63"/>
      <c r="W98" s="63"/>
      <c r="X98" s="63"/>
      <c r="Y98" s="63"/>
      <c r="Z98" s="63"/>
      <c r="AA98" s="63"/>
      <c r="AB98" s="63"/>
      <c r="AC98" s="36">
        <f t="shared" si="11"/>
        <v>0</v>
      </c>
      <c r="AD98" s="63"/>
      <c r="AE98" s="65"/>
      <c r="AF98" s="63"/>
      <c r="AG98" s="63"/>
      <c r="AH98" s="63"/>
      <c r="AI98" s="64">
        <v>500</v>
      </c>
      <c r="AJ98" s="64"/>
      <c r="AK98" s="64"/>
      <c r="AL98" s="63">
        <v>500</v>
      </c>
      <c r="AM98" s="67"/>
      <c r="AN98" s="67"/>
      <c r="AO98" s="67"/>
      <c r="AP98" s="67"/>
      <c r="AQ98" s="67"/>
      <c r="AR98" s="67"/>
      <c r="AS98" s="67"/>
      <c r="AT98" s="63"/>
      <c r="AU98" s="65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>
        <v>500</v>
      </c>
    </row>
    <row r="99" spans="1:61" ht="22.5" customHeight="1">
      <c r="A99" s="55" t="s">
        <v>153</v>
      </c>
      <c r="B99" s="56"/>
      <c r="C99" s="56"/>
      <c r="D99" s="56"/>
      <c r="E99" s="56"/>
      <c r="F99" s="58"/>
      <c r="G99" s="58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62"/>
      <c r="S99" s="62"/>
      <c r="T99" s="36">
        <f t="shared" si="10"/>
        <v>0</v>
      </c>
      <c r="U99" s="63"/>
      <c r="V99" s="63"/>
      <c r="W99" s="63"/>
      <c r="X99" s="63"/>
      <c r="Y99" s="63"/>
      <c r="Z99" s="63"/>
      <c r="AA99" s="63"/>
      <c r="AB99" s="63"/>
      <c r="AC99" s="36">
        <f t="shared" si="11"/>
        <v>0</v>
      </c>
      <c r="AD99" s="63"/>
      <c r="AE99" s="65"/>
      <c r="AF99" s="63"/>
      <c r="AG99" s="63"/>
      <c r="AH99" s="63"/>
      <c r="AI99" s="64">
        <v>900</v>
      </c>
      <c r="AJ99" s="64"/>
      <c r="AK99" s="64"/>
      <c r="AL99" s="63">
        <v>900</v>
      </c>
      <c r="AM99" s="67"/>
      <c r="AN99" s="67"/>
      <c r="AO99" s="67"/>
      <c r="AP99" s="67"/>
      <c r="AQ99" s="67"/>
      <c r="AR99" s="67"/>
      <c r="AS99" s="67"/>
      <c r="AT99" s="63"/>
      <c r="AU99" s="65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>
        <v>900</v>
      </c>
    </row>
    <row r="100" spans="1:61" ht="22.5" customHeight="1">
      <c r="A100" s="55" t="s">
        <v>154</v>
      </c>
      <c r="B100" s="56"/>
      <c r="C100" s="56"/>
      <c r="D100" s="56"/>
      <c r="E100" s="56"/>
      <c r="F100" s="58"/>
      <c r="G100" s="58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62"/>
      <c r="S100" s="62"/>
      <c r="T100" s="36">
        <f t="shared" si="10"/>
        <v>0</v>
      </c>
      <c r="U100" s="63"/>
      <c r="V100" s="63"/>
      <c r="W100" s="63"/>
      <c r="X100" s="63"/>
      <c r="Y100" s="63"/>
      <c r="Z100" s="63"/>
      <c r="AA100" s="63"/>
      <c r="AB100" s="63"/>
      <c r="AC100" s="36">
        <f t="shared" si="11"/>
        <v>0</v>
      </c>
      <c r="AD100" s="63"/>
      <c r="AE100" s="65"/>
      <c r="AF100" s="63"/>
      <c r="AG100" s="63"/>
      <c r="AH100" s="63"/>
      <c r="AI100" s="64">
        <v>948</v>
      </c>
      <c r="AJ100" s="64"/>
      <c r="AK100" s="64"/>
      <c r="AL100" s="63">
        <v>948</v>
      </c>
      <c r="AM100" s="67"/>
      <c r="AN100" s="67"/>
      <c r="AO100" s="67"/>
      <c r="AP100" s="67"/>
      <c r="AQ100" s="67"/>
      <c r="AR100" s="67"/>
      <c r="AS100" s="67"/>
      <c r="AT100" s="63"/>
      <c r="AU100" s="65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>
        <v>948</v>
      </c>
    </row>
    <row r="101" spans="1:61" ht="22.5" customHeight="1">
      <c r="A101" s="55" t="s">
        <v>155</v>
      </c>
      <c r="B101" s="56"/>
      <c r="C101" s="56"/>
      <c r="D101" s="56"/>
      <c r="E101" s="56"/>
      <c r="F101" s="58"/>
      <c r="G101" s="58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62"/>
      <c r="S101" s="62"/>
      <c r="T101" s="36">
        <f t="shared" si="10"/>
        <v>0</v>
      </c>
      <c r="U101" s="63"/>
      <c r="V101" s="63"/>
      <c r="W101" s="63"/>
      <c r="X101" s="63"/>
      <c r="Y101" s="63"/>
      <c r="Z101" s="63"/>
      <c r="AA101" s="63"/>
      <c r="AB101" s="63"/>
      <c r="AC101" s="36">
        <f t="shared" si="11"/>
        <v>0</v>
      </c>
      <c r="AD101" s="63"/>
      <c r="AE101" s="65"/>
      <c r="AF101" s="63"/>
      <c r="AG101" s="63"/>
      <c r="AH101" s="63"/>
      <c r="AI101" s="64">
        <v>988</v>
      </c>
      <c r="AJ101" s="64"/>
      <c r="AK101" s="64"/>
      <c r="AL101" s="63">
        <v>988</v>
      </c>
      <c r="AM101" s="67"/>
      <c r="AN101" s="67"/>
      <c r="AO101" s="67"/>
      <c r="AP101" s="67"/>
      <c r="AQ101" s="67"/>
      <c r="AR101" s="67"/>
      <c r="AS101" s="67"/>
      <c r="AT101" s="63"/>
      <c r="AU101" s="65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>
        <v>988</v>
      </c>
    </row>
    <row r="102" spans="1:61" ht="22.5" customHeight="1">
      <c r="A102" s="55" t="s">
        <v>156</v>
      </c>
      <c r="B102" s="56"/>
      <c r="C102" s="56"/>
      <c r="D102" s="56"/>
      <c r="E102" s="56"/>
      <c r="F102" s="58"/>
      <c r="G102" s="58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62"/>
      <c r="S102" s="62"/>
      <c r="T102" s="36">
        <f t="shared" si="10"/>
        <v>0</v>
      </c>
      <c r="U102" s="63"/>
      <c r="V102" s="63"/>
      <c r="W102" s="63"/>
      <c r="X102" s="63"/>
      <c r="Y102" s="63"/>
      <c r="Z102" s="63"/>
      <c r="AA102" s="63"/>
      <c r="AB102" s="63"/>
      <c r="AC102" s="36">
        <f t="shared" si="11"/>
        <v>0</v>
      </c>
      <c r="AD102" s="63"/>
      <c r="AE102" s="65"/>
      <c r="AF102" s="63"/>
      <c r="AG102" s="63"/>
      <c r="AH102" s="63"/>
      <c r="AI102" s="64">
        <v>670</v>
      </c>
      <c r="AJ102" s="64"/>
      <c r="AK102" s="64"/>
      <c r="AL102" s="63">
        <v>670</v>
      </c>
      <c r="AM102" s="67"/>
      <c r="AN102" s="67"/>
      <c r="AO102" s="67"/>
      <c r="AP102" s="67"/>
      <c r="AQ102" s="67"/>
      <c r="AR102" s="67"/>
      <c r="AS102" s="67"/>
      <c r="AT102" s="63"/>
      <c r="AU102" s="65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>
        <v>670</v>
      </c>
    </row>
    <row r="103" spans="1:61" ht="22.5" customHeight="1">
      <c r="A103" s="55" t="s">
        <v>157</v>
      </c>
      <c r="B103" s="56"/>
      <c r="C103" s="56"/>
      <c r="D103" s="56"/>
      <c r="E103" s="56"/>
      <c r="F103" s="58"/>
      <c r="G103" s="58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62"/>
      <c r="S103" s="62"/>
      <c r="T103" s="36">
        <f t="shared" si="10"/>
        <v>0</v>
      </c>
      <c r="U103" s="64"/>
      <c r="V103" s="64"/>
      <c r="W103" s="64"/>
      <c r="X103" s="64"/>
      <c r="Y103" s="64"/>
      <c r="Z103" s="64"/>
      <c r="AA103" s="64"/>
      <c r="AB103" s="64"/>
      <c r="AC103" s="36">
        <f t="shared" si="11"/>
        <v>-1209.6</v>
      </c>
      <c r="AD103" s="64"/>
      <c r="AE103" s="66">
        <v>-1209.6</v>
      </c>
      <c r="AF103" s="64"/>
      <c r="AG103" s="64"/>
      <c r="AH103" s="64"/>
      <c r="AI103" s="64"/>
      <c r="AJ103" s="64"/>
      <c r="AK103" s="64"/>
      <c r="AL103" s="64"/>
      <c r="AM103" s="67"/>
      <c r="AN103" s="67"/>
      <c r="AO103" s="67"/>
      <c r="AP103" s="67"/>
      <c r="AQ103" s="67"/>
      <c r="AR103" s="67"/>
      <c r="AS103" s="67"/>
      <c r="AT103" s="63"/>
      <c r="AU103" s="65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>
        <v>-1209.6</v>
      </c>
    </row>
  </sheetData>
  <sheetProtection/>
  <autoFilter ref="A7:IV103"/>
  <mergeCells count="75">
    <mergeCell ref="A1:BI1"/>
    <mergeCell ref="BH2:BI2"/>
    <mergeCell ref="B3:S3"/>
    <mergeCell ref="T3:AL3"/>
    <mergeCell ref="AM3:AT3"/>
    <mergeCell ref="AU3:BH3"/>
    <mergeCell ref="B4:G4"/>
    <mergeCell ref="H4:S4"/>
    <mergeCell ref="T4:AB4"/>
    <mergeCell ref="AC4:AH4"/>
    <mergeCell ref="AI4:AL4"/>
    <mergeCell ref="D5:E5"/>
    <mergeCell ref="I5:O5"/>
    <mergeCell ref="P5:Q5"/>
    <mergeCell ref="R5:S5"/>
    <mergeCell ref="K6:L6"/>
    <mergeCell ref="A3:A7"/>
    <mergeCell ref="B5:B7"/>
    <mergeCell ref="C5:C7"/>
    <mergeCell ref="D6:D7"/>
    <mergeCell ref="E6:E7"/>
    <mergeCell ref="F5:F7"/>
    <mergeCell ref="G5:G7"/>
    <mergeCell ref="H5:H7"/>
    <mergeCell ref="I6:I7"/>
    <mergeCell ref="J6:J7"/>
    <mergeCell ref="M6:M7"/>
    <mergeCell ref="N6:N7"/>
    <mergeCell ref="O6:O7"/>
    <mergeCell ref="P6:P7"/>
    <mergeCell ref="Q6:Q7"/>
    <mergeCell ref="R6:R7"/>
    <mergeCell ref="S6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4:AM7"/>
    <mergeCell ref="AN4:AN7"/>
    <mergeCell ref="AO4:AO7"/>
    <mergeCell ref="AP4:AP7"/>
    <mergeCell ref="AQ4:AQ7"/>
    <mergeCell ref="AR4:AR7"/>
    <mergeCell ref="AS4:AS7"/>
    <mergeCell ref="AT4:AT7"/>
    <mergeCell ref="AU4:AU7"/>
    <mergeCell ref="AV4:AV7"/>
    <mergeCell ref="AW4:AW7"/>
    <mergeCell ref="AX4:AX7"/>
    <mergeCell ref="AY4:AY7"/>
    <mergeCell ref="AZ4:AZ7"/>
    <mergeCell ref="BA4:BA7"/>
    <mergeCell ref="BB4:BB7"/>
    <mergeCell ref="BC4:BC7"/>
    <mergeCell ref="BD4:BD7"/>
    <mergeCell ref="BE4:BE7"/>
    <mergeCell ref="BF4:BF7"/>
    <mergeCell ref="BG4:BG7"/>
    <mergeCell ref="BH4:BH7"/>
    <mergeCell ref="BI3:BI7"/>
  </mergeCells>
  <printOptions horizontalCentered="1"/>
  <pageMargins left="0.55" right="0.55" top="0.59" bottom="0.59" header="0.35" footer="0.51"/>
  <pageSetup horizontalDpi="600" verticalDpi="600" orientation="landscape" paperSize="8" scale="5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2017-02-15T08:04:41Z</dcterms:created>
  <dcterms:modified xsi:type="dcterms:W3CDTF">2017-09-13T07:25:13Z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